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trasan Group\Downloads\"/>
    </mc:Choice>
  </mc:AlternateContent>
  <xr:revisionPtr revIDLastSave="0" documentId="13_ncr:1_{1A181302-E7B9-422A-825B-FD433A75E38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Instructions" sheetId="1" r:id="rId1"/>
    <sheet name="Asset Register" sheetId="2" r:id="rId2"/>
    <sheet name="Component Schedule" sheetId="3" r:id="rId3"/>
    <sheet name="Depreciation Schedule" sheetId="4" r:id="rId4"/>
    <sheet name="Impairment Log" sheetId="5" r:id="rId5"/>
    <sheet name="Heritage Assets" sheetId="6" r:id="rId6"/>
    <sheet name="Lookup Tables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" i="5" l="1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P13" i="4"/>
  <c r="O13" i="4"/>
  <c r="N13" i="4"/>
  <c r="M13" i="4"/>
  <c r="L13" i="4"/>
  <c r="K13" i="4"/>
  <c r="J13" i="4"/>
  <c r="I13" i="4"/>
  <c r="H13" i="4"/>
  <c r="G13" i="4"/>
  <c r="F13" i="4"/>
  <c r="P12" i="4"/>
  <c r="O12" i="4"/>
  <c r="N12" i="4"/>
  <c r="M12" i="4"/>
  <c r="L12" i="4"/>
  <c r="K12" i="4"/>
  <c r="J12" i="4"/>
  <c r="I12" i="4"/>
  <c r="H12" i="4"/>
  <c r="G12" i="4"/>
  <c r="F12" i="4"/>
  <c r="P11" i="4"/>
  <c r="O11" i="4"/>
  <c r="N11" i="4"/>
  <c r="M11" i="4"/>
  <c r="L11" i="4"/>
  <c r="K11" i="4"/>
  <c r="J11" i="4"/>
  <c r="I11" i="4"/>
  <c r="H11" i="4"/>
  <c r="G11" i="4"/>
  <c r="F11" i="4"/>
  <c r="P10" i="4"/>
  <c r="O10" i="4"/>
  <c r="N10" i="4"/>
  <c r="M10" i="4"/>
  <c r="L10" i="4"/>
  <c r="K10" i="4"/>
  <c r="J10" i="4"/>
  <c r="I10" i="4"/>
  <c r="H10" i="4"/>
  <c r="G10" i="4"/>
  <c r="F10" i="4"/>
  <c r="P9" i="4"/>
  <c r="O9" i="4"/>
  <c r="N9" i="4"/>
  <c r="M9" i="4"/>
  <c r="L9" i="4"/>
  <c r="K9" i="4"/>
  <c r="J9" i="4"/>
  <c r="I9" i="4"/>
  <c r="H9" i="4"/>
  <c r="G9" i="4"/>
  <c r="F9" i="4"/>
  <c r="P8" i="4"/>
  <c r="O8" i="4"/>
  <c r="N8" i="4"/>
  <c r="M8" i="4"/>
  <c r="L8" i="4"/>
  <c r="K8" i="4"/>
  <c r="J8" i="4"/>
  <c r="I8" i="4"/>
  <c r="H8" i="4"/>
  <c r="G8" i="4"/>
  <c r="F8" i="4"/>
  <c r="P7" i="4"/>
  <c r="O7" i="4"/>
  <c r="N7" i="4"/>
  <c r="M7" i="4"/>
  <c r="L7" i="4"/>
  <c r="K7" i="4"/>
  <c r="J7" i="4"/>
  <c r="I7" i="4"/>
  <c r="H7" i="4"/>
  <c r="G7" i="4"/>
  <c r="F7" i="4"/>
  <c r="P6" i="4"/>
  <c r="O6" i="4"/>
  <c r="N6" i="4"/>
  <c r="M6" i="4"/>
  <c r="L6" i="4"/>
  <c r="K6" i="4"/>
  <c r="J6" i="4"/>
  <c r="I6" i="4"/>
  <c r="H6" i="4"/>
  <c r="G6" i="4"/>
  <c r="F6" i="4"/>
  <c r="K29" i="3"/>
  <c r="I29" i="3"/>
  <c r="K28" i="3"/>
  <c r="I28" i="3"/>
  <c r="K27" i="3"/>
  <c r="I27" i="3"/>
  <c r="K26" i="3"/>
  <c r="I26" i="3"/>
  <c r="K25" i="3"/>
  <c r="I25" i="3"/>
  <c r="K24" i="3"/>
  <c r="I24" i="3"/>
  <c r="K23" i="3"/>
  <c r="I23" i="3"/>
  <c r="K22" i="3"/>
  <c r="I22" i="3"/>
  <c r="K21" i="3"/>
  <c r="I21" i="3"/>
  <c r="K20" i="3"/>
  <c r="I20" i="3"/>
  <c r="K19" i="3"/>
  <c r="I19" i="3"/>
  <c r="K18" i="3"/>
  <c r="I18" i="3"/>
  <c r="K17" i="3"/>
  <c r="I17" i="3"/>
  <c r="K16" i="3"/>
  <c r="I16" i="3"/>
  <c r="K15" i="3"/>
  <c r="I15" i="3"/>
  <c r="K14" i="3"/>
  <c r="I14" i="3"/>
  <c r="K13" i="3"/>
  <c r="I13" i="3"/>
  <c r="K12" i="3"/>
  <c r="I12" i="3"/>
  <c r="K11" i="3"/>
  <c r="I11" i="3"/>
  <c r="K10" i="3"/>
  <c r="I10" i="3"/>
  <c r="K9" i="3"/>
  <c r="I9" i="3"/>
  <c r="K8" i="3"/>
  <c r="I8" i="3"/>
  <c r="K7" i="3"/>
  <c r="I7" i="3"/>
  <c r="K6" i="3"/>
  <c r="I6" i="3"/>
  <c r="Q32" i="2"/>
  <c r="O32" i="2"/>
  <c r="M32" i="2"/>
  <c r="J32" i="2"/>
  <c r="I32" i="2"/>
  <c r="P31" i="2"/>
  <c r="R31" i="2" s="1"/>
  <c r="P30" i="2"/>
  <c r="R30" i="2" s="1"/>
  <c r="P29" i="2"/>
  <c r="R29" i="2" s="1"/>
  <c r="P28" i="2"/>
  <c r="R28" i="2" s="1"/>
  <c r="P27" i="2"/>
  <c r="R27" i="2" s="1"/>
  <c r="P26" i="2"/>
  <c r="R26" i="2" s="1"/>
  <c r="P25" i="2"/>
  <c r="R25" i="2" s="1"/>
  <c r="P24" i="2"/>
  <c r="R24" i="2" s="1"/>
  <c r="P23" i="2"/>
  <c r="R23" i="2" s="1"/>
  <c r="P22" i="2"/>
  <c r="R22" i="2" s="1"/>
  <c r="P21" i="2"/>
  <c r="R21" i="2" s="1"/>
  <c r="P20" i="2"/>
  <c r="P19" i="2"/>
  <c r="R19" i="2" s="1"/>
  <c r="P18" i="2"/>
  <c r="R18" i="2" s="1"/>
  <c r="P17" i="2"/>
  <c r="R17" i="2" s="1"/>
  <c r="P16" i="2"/>
  <c r="R16" i="2" s="1"/>
  <c r="P15" i="2"/>
  <c r="R15" i="2" s="1"/>
  <c r="P14" i="2"/>
  <c r="R14" i="2" s="1"/>
  <c r="P13" i="2"/>
  <c r="R13" i="2" s="1"/>
  <c r="P12" i="2"/>
  <c r="R12" i="2" s="1"/>
  <c r="P11" i="2"/>
  <c r="R11" i="2" s="1"/>
  <c r="P10" i="2"/>
  <c r="R10" i="2" s="1"/>
  <c r="P9" i="2"/>
  <c r="R9" i="2" s="1"/>
  <c r="P8" i="2"/>
  <c r="R8" i="2" s="1"/>
  <c r="P7" i="2"/>
  <c r="R7" i="2" s="1"/>
  <c r="R20" i="2" l="1"/>
  <c r="R32" i="2" s="1"/>
  <c r="P32" i="2"/>
</calcChain>
</file>

<file path=xl/sharedStrings.xml><?xml version="1.0" encoding="utf-8"?>
<sst xmlns="http://schemas.openxmlformats.org/spreadsheetml/2006/main" count="388" uniqueCount="296">
  <si>
    <t>STRASAN GROUP LIMITED</t>
  </si>
  <si>
    <t>IPSAS 45 Infrastructure Asset Register</t>
  </si>
  <si>
    <t>Public Sector · Property, Plant &amp; Equipment · Kenya (Effective 1 July 2025)</t>
  </si>
  <si>
    <t>HOW TO USE THIS TEMPLATE</t>
  </si>
  <si>
    <t>Sheet</t>
  </si>
  <si>
    <t>Purpose</t>
  </si>
  <si>
    <t>Asset Register</t>
  </si>
  <si>
    <t>Main register — enter one row per asset component. Blue cells are your inputs.</t>
  </si>
  <si>
    <t>Component Schedule</t>
  </si>
  <si>
    <t>Break complex assets (roads, bridges) into components with individual useful lives.</t>
  </si>
  <si>
    <t>Depreciation Schedule</t>
  </si>
  <si>
    <t>Auto-calculated depreciation charges per component per year.</t>
  </si>
  <si>
    <t>Impairment Log</t>
  </si>
  <si>
    <t>Record impairment indicators and outcomes at each reporting date.</t>
  </si>
  <si>
    <t>Heritage Assets</t>
  </si>
  <si>
    <t>Separate register for heritage assets — recognition and disclosure schedule.</t>
  </si>
  <si>
    <t>Lookup Tables</t>
  </si>
  <si>
    <t>Reference data: asset classes, useful life ranges, depreciation methods.</t>
  </si>
  <si>
    <t>COLOUR KEY</t>
  </si>
  <si>
    <t>Sample</t>
  </si>
  <si>
    <t>Blue text on white — input cell. Enter your data here.</t>
  </si>
  <si>
    <t>Grey fill — formula cell. Do not edit.</t>
  </si>
  <si>
    <t>Gold fill — key calculated result.</t>
  </si>
  <si>
    <t>Blue fill — sub-header or section label.</t>
  </si>
  <si>
    <t>This template is based on IPSAS 45 and PSASB guidance (effective 1 July 2025). It does not constitute professional accounting advice. Entities should engage qualified accountants and engineers for compliance assurance. © Strasan Group Limited · strasangroup.com</t>
  </si>
  <si>
    <t>IPSAS 45 · Infrastructure Asset Register · Strasan Group Template</t>
  </si>
  <si>
    <t>Entity Name:</t>
  </si>
  <si>
    <t>Financial Year:</t>
  </si>
  <si>
    <t>ASSET IDENTIFICATION</t>
  </si>
  <si>
    <t>ACQUISITION &amp; MEASUREMENT</t>
  </si>
  <si>
    <t>DEPRECIATION</t>
  </si>
  <si>
    <t>IMPAIRMENT</t>
  </si>
  <si>
    <t>CONDITION &amp; INSPECTION</t>
  </si>
  <si>
    <t>DOCUMENTATION</t>
  </si>
  <si>
    <t>#</t>
  </si>
  <si>
    <t>Asset ID</t>
  </si>
  <si>
    <t>Asset Name / Description</t>
  </si>
  <si>
    <t>Asset Class</t>
  </si>
  <si>
    <t>Sub-Class</t>
  </si>
  <si>
    <t>Location / County</t>
  </si>
  <si>
    <t>GPS / Plot Ref</t>
  </si>
  <si>
    <t>Date Acquired</t>
  </si>
  <si>
    <t>Acquisition Cost
(KES)</t>
  </si>
  <si>
    <t>Revalued Amount
(KES)</t>
  </si>
  <si>
    <t>Measurement
Basis</t>
  </si>
  <si>
    <t>Useful Life
(Years)</t>
  </si>
  <si>
    <t>Residual
Value (KES)</t>
  </si>
  <si>
    <t>Depreciation
Method</t>
  </si>
  <si>
    <t>Accum. Depreciation
(KES)</t>
  </si>
  <si>
    <t>Carrying Amount
(KES)</t>
  </si>
  <si>
    <t>Impairment
Loss (KES)</t>
  </si>
  <si>
    <t>Net Book
Value (KES)</t>
  </si>
  <si>
    <t>Asset Condition</t>
  </si>
  <si>
    <t>Last Inspection
Date</t>
  </si>
  <si>
    <t>Next Inspection
Due</t>
  </si>
  <si>
    <t>Engineer /
Inspector</t>
  </si>
  <si>
    <t>Report
Reference</t>
  </si>
  <si>
    <t>Notes</t>
  </si>
  <si>
    <t>STR-RD-001</t>
  </si>
  <si>
    <t>Nakuru-Njoro County Road, Section A</t>
  </si>
  <si>
    <t>Roads</t>
  </si>
  <si>
    <t>County Road</t>
  </si>
  <si>
    <t>Nakuru County</t>
  </si>
  <si>
    <t>0°18'S 36°0'E</t>
  </si>
  <si>
    <t>2008-03-15</t>
  </si>
  <si>
    <t>Cost Model</t>
  </si>
  <si>
    <t>Straight Line</t>
  </si>
  <si>
    <t>Fair</t>
  </si>
  <si>
    <t>2024-06-30</t>
  </si>
  <si>
    <t>2025-06-30</t>
  </si>
  <si>
    <t>Eng. J. Kamau</t>
  </si>
  <si>
    <t>GEO-2024-001</t>
  </si>
  <si>
    <t>Pavement survey completed June 2024</t>
  </si>
  <si>
    <t>STR-RD-001-C1</t>
  </si>
  <si>
    <t xml:space="preserve">  ↳ Pavement Surface Layer</t>
  </si>
  <si>
    <t>Component</t>
  </si>
  <si>
    <t>Component — depreciate separately</t>
  </si>
  <si>
    <t>STR-RD-001-C2</t>
  </si>
  <si>
    <t xml:space="preserve">  ↳ Base Course &amp; Sub-base</t>
  </si>
  <si>
    <t>Good</t>
  </si>
  <si>
    <t>STR-BR-001</t>
  </si>
  <si>
    <t>Nyando River Bridge</t>
  </si>
  <si>
    <t>Bridges</t>
  </si>
  <si>
    <t>Major Bridge</t>
  </si>
  <si>
    <t>Kisumu County</t>
  </si>
  <si>
    <t>0°6'S 34°45'E</t>
  </si>
  <si>
    <t>1998-07-01</t>
  </si>
  <si>
    <t>Revaluation</t>
  </si>
  <si>
    <t>2023-12-15</t>
  </si>
  <si>
    <t>2024-12-15</t>
  </si>
  <si>
    <t>Eng. P. Ochieng</t>
  </si>
  <si>
    <t>STR-2023-BR-04</t>
  </si>
  <si>
    <t>Revalued per structural assessment Dec 2023</t>
  </si>
  <si>
    <t>STR-WS-001</t>
  </si>
  <si>
    <t>Meru Water Treatment Plant</t>
  </si>
  <si>
    <t>Water Systems</t>
  </si>
  <si>
    <t>Treatment Plant</t>
  </si>
  <si>
    <t>Meru County</t>
  </si>
  <si>
    <t>0°3'N 37°39'E</t>
  </si>
  <si>
    <t>2011-09-01</t>
  </si>
  <si>
    <t>Current Operational Value</t>
  </si>
  <si>
    <t>2024-03-01</t>
  </si>
  <si>
    <t>2025-03-01</t>
  </si>
  <si>
    <t>Eng. A. Mugambi</t>
  </si>
  <si>
    <t>WTR-2024-009</t>
  </si>
  <si>
    <t>COV basis — no active market for asset</t>
  </si>
  <si>
    <t>TOTALS</t>
  </si>
  <si>
    <t>IPSAS 45 · Component Schedule (Componentisation Workbook)</t>
  </si>
  <si>
    <t>Enter each significant component of a complex asset as a separate row. Components with different useful lives must be depreciated separately per IPSAS 45 §67.</t>
  </si>
  <si>
    <t>Parent Asset ID</t>
  </si>
  <si>
    <t>Parent Asset Name</t>
  </si>
  <si>
    <t>Component ID</t>
  </si>
  <si>
    <t>Component Description</t>
  </si>
  <si>
    <t>Component Cost
(KES)</t>
  </si>
  <si>
    <t>Residual Value
(KES)</t>
  </si>
  <si>
    <t>Annual Depreciation
(KES)</t>
  </si>
  <si>
    <t>Age
(Years)</t>
  </si>
  <si>
    <t>Remaining Life
(Years)</t>
  </si>
  <si>
    <t>Nakuru-Njoro Road</t>
  </si>
  <si>
    <t>Pavement Surface Layer</t>
  </si>
  <si>
    <t>Replace on next major rehab</t>
  </si>
  <si>
    <t>Base Course</t>
  </si>
  <si>
    <t>Monitor for settlement</t>
  </si>
  <si>
    <t>STR-RD-001-C3</t>
  </si>
  <si>
    <t>Sub-base</t>
  </si>
  <si>
    <t>STR-RD-001-C4</t>
  </si>
  <si>
    <t>Drainage Infrastructure</t>
  </si>
  <si>
    <t>Check culverts annually</t>
  </si>
  <si>
    <t>STR-BR-001-C1</t>
  </si>
  <si>
    <t>Bridge Deck</t>
  </si>
  <si>
    <t>Last inspected Dec 2023</t>
  </si>
  <si>
    <t>STR-BR-001-C2</t>
  </si>
  <si>
    <t>Superstructure (Girders)</t>
  </si>
  <si>
    <t>STR-BR-001-C3</t>
  </si>
  <si>
    <t>Substructure (Piers/Abutments)</t>
  </si>
  <si>
    <t>STR-BR-001-C4</t>
  </si>
  <si>
    <t>Bearings</t>
  </si>
  <si>
    <t>Replace due 2030</t>
  </si>
  <si>
    <t>STR-BR-001-C5</t>
  </si>
  <si>
    <t>Approach Roads</t>
  </si>
  <si>
    <t>IPSAS 45 · Depreciation Schedule (2025 – 2035)</t>
  </si>
  <si>
    <t>Annual straight-line depreciation per component. Values link from Component Schedule where available.</t>
  </si>
  <si>
    <t>Asset / Component Name</t>
  </si>
  <si>
    <t>Cost (KES)</t>
  </si>
  <si>
    <t>Useful Life (Yrs)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</si>
  <si>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</si>
  <si>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</si>
  <si>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</si>
  <si>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</si>
  <si>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</si>
  <si>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</si>
  <si>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</si>
  <si>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</si>
  <si>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</si>
  <si>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</si>
  <si>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</si>
  <si>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Nakuru-Njoro Road – Pavement Surface</t>
  </si>
  <si>
    <t>Nakuru-Njoro Road – Base Course</t>
  </si>
  <si>
    <t>Nakuru-Njoro Road – Sub-base</t>
  </si>
  <si>
    <t>Nyando Bridge – Deck</t>
  </si>
  <si>
    <t>Nyando Bridge – Superstructure</t>
  </si>
  <si>
    <t>Nyando Bridge – Bearings</t>
  </si>
  <si>
    <t>TOTAL ANNUAL DEPRECIATION</t>
  </si>
  <si>
    <t>IPSAS 45 · Impairment Assessment Log</t>
  </si>
  <si>
    <t>Record all impairment indicators assessed at each reporting date per IPSAS 45 §97. Where impairment is identified, document the loss and the engineering report that supports it.</t>
  </si>
  <si>
    <t>Asset Name</t>
  </si>
  <si>
    <t>Assessment Date</t>
  </si>
  <si>
    <t>Impairment Indicator</t>
  </si>
  <si>
    <t>Carrying Amount
Before (KES)</t>
  </si>
  <si>
    <t>Carrying Amount
After (KES)</t>
  </si>
  <si>
    <t>Assessment
Outcome</t>
  </si>
  <si>
    <t>Engineering
Report Ref</t>
  </si>
  <si>
    <t>Assessed By</t>
  </si>
  <si>
    <t>PCI score below 40 threshold — pavement deterioration</t>
  </si>
  <si>
    <t>Impairment confirmed</t>
  </si>
  <si>
    <t>Road requires urgent rehabilitation</t>
  </si>
  <si>
    <t>Visual cracking on bridge deck noted in routine inspection</t>
  </si>
  <si>
    <t>No impairment — monitoring</t>
  </si>
  <si>
    <t>STR-2024-BR-02</t>
  </si>
  <si>
    <t>Hairline cracks only; next inspection Dec 2024</t>
  </si>
  <si>
    <t>Routine assessment — no indicators present</t>
  </si>
  <si>
    <t>No impairment</t>
  </si>
  <si>
    <t>All equipment operational</t>
  </si>
  <si>
    <t>IPSAS 45 · Heritage Assets Register</t>
  </si>
  <si>
    <t>Heritage assets must be identified and disclosed per IPSAS 45 §84–92. Recognition at cost or fair value where reliably measurable; otherwise disclose by nature and description.</t>
  </si>
  <si>
    <t>Heritage Asset Name</t>
  </si>
  <si>
    <t>Type / Category</t>
  </si>
  <si>
    <t>Physical Description</t>
  </si>
  <si>
    <t>Location</t>
  </si>
  <si>
    <t>Date of Origin</t>
  </si>
  <si>
    <t>Cultural Significance</t>
  </si>
  <si>
    <t>Reliably
Measurable?</t>
  </si>
  <si>
    <t>Carrying Amount
(KES or 'N/M'*)</t>
  </si>
  <si>
    <t>Conservation Status</t>
  </si>
  <si>
    <t>ESIA Report Ref</t>
  </si>
  <si>
    <t>STR-HA-001</t>
  </si>
  <si>
    <t>Laikipia Rock Art Site</t>
  </si>
  <si>
    <t>Archaeological Site</t>
  </si>
  <si>
    <t>Pre-colonial rock engravings on sandstone outcrop, approx 2,000 sqm</t>
  </si>
  <si>
    <t>Laikipia County (GPS: 0°21'N 36°47'E)</t>
  </si>
  <si>
    <t>Pre-1800</t>
  </si>
  <si>
    <t>High — listed under National Museums and Monuments Act</t>
  </si>
  <si>
    <t>No</t>
  </si>
  <si>
    <t>N/M*</t>
  </si>
  <si>
    <t>Protected</t>
  </si>
  <si>
    <t>ESIA-2023-LPK-01</t>
  </si>
  <si>
    <t>STR-HA-002</t>
  </si>
  <si>
    <t>Colonial-era Railway Bridge</t>
  </si>
  <si>
    <t>Historical Infrastructure</t>
  </si>
  <si>
    <t>Steel truss bridge, 1904 construction, single-track, 80m span</t>
  </si>
  <si>
    <t>Nairobi County</t>
  </si>
  <si>
    <t>1904</t>
  </si>
  <si>
    <t>Moderate — historically significant structure</t>
  </si>
  <si>
    <t>Yes</t>
  </si>
  <si>
    <t>Maintained</t>
  </si>
  <si>
    <t>STR-2022-HB-01</t>
  </si>
  <si>
    <t>* N/M = Not Measurable. Where an entity cannot measure fair value reliably, the asset must still be disclosed by description, nature, and significance. The absence of a monetary value does not exempt an entity from recognition obligations.</t>
  </si>
  <si>
    <t>IPSAS 45 · Reference Tables — Useful Life Ranges &amp; Asset Classification</t>
  </si>
  <si>
    <t>INDICATIVE USEFUL LIVES (Kenya Public Sector)</t>
  </si>
  <si>
    <t>DEPRECIATION METHODS UNDER IPSAS 45</t>
  </si>
  <si>
    <t>Asset / Component</t>
  </si>
  <si>
    <t>Useful Life (Years)</t>
  </si>
  <si>
    <t>Method</t>
  </si>
  <si>
    <t>Typical Application</t>
  </si>
  <si>
    <t>When to Use</t>
  </si>
  <si>
    <t>Pavement Surface (Bitumen)</t>
  </si>
  <si>
    <t>8 – 12</t>
  </si>
  <si>
    <t>Replace on major rehabilitation</t>
  </si>
  <si>
    <t>Roads, buildings, bridges, most infrastructure</t>
  </si>
  <si>
    <t>Asset used evenly over its life; most common for public infrastructure</t>
  </si>
  <si>
    <t>Pavement Surface (Gravel)</t>
  </si>
  <si>
    <t>5 – 8</t>
  </si>
  <si>
    <t>Higher maintenance frequency</t>
  </si>
  <si>
    <t>Reducing Balance</t>
  </si>
  <si>
    <t>Plant, vehicles, equipment</t>
  </si>
  <si>
    <t>Higher usage in early years; rarely used for infrastructure</t>
  </si>
  <si>
    <t>Road Base Course</t>
  </si>
  <si>
    <t>20 – 30</t>
  </si>
  <si>
    <t>Dependent on traffic loading</t>
  </si>
  <si>
    <t>Units of Production</t>
  </si>
  <si>
    <t>Dams, quarries, specific plant</t>
  </si>
  <si>
    <t>Usage-dependent wear; requires metered output data</t>
  </si>
  <si>
    <t>Road Sub-base</t>
  </si>
  <si>
    <t>30 – 50</t>
  </si>
  <si>
    <t>Rarely replaced without full reconstruction</t>
  </si>
  <si>
    <t>Road Drainage / Culverts</t>
  </si>
  <si>
    <t>20 – 40</t>
  </si>
  <si>
    <t>Subject to sediment management</t>
  </si>
  <si>
    <t>25 – 40</t>
  </si>
  <si>
    <t>Waterproofing and surfacing critical</t>
  </si>
  <si>
    <t>Bridge Superstructure (Steel)</t>
  </si>
  <si>
    <t>50 – 75</t>
  </si>
  <si>
    <t>Painting/corrosion protection extends life</t>
  </si>
  <si>
    <t>Bridge Superstructure (Concrete)</t>
  </si>
  <si>
    <t>50 – 100</t>
  </si>
  <si>
    <t>Bridge Substructure (Piers)</t>
  </si>
  <si>
    <t>60 – 100</t>
  </si>
  <si>
    <t>Bridge Bearings</t>
  </si>
  <si>
    <t>15 – 25</t>
  </si>
  <si>
    <t>Regular inspection required</t>
  </si>
  <si>
    <t>Water Treatment Plant</t>
  </si>
  <si>
    <t>Mechanical plant may be shorter</t>
  </si>
  <si>
    <t>Water Distribution Pipes (uPVC)</t>
  </si>
  <si>
    <t>25 – 50</t>
  </si>
  <si>
    <t>Water Distribution Pipes (Steel)</t>
  </si>
  <si>
    <t>Cathodic protection required</t>
  </si>
  <si>
    <t>Dams (Earthfill)</t>
  </si>
  <si>
    <t>Annual safety inspection required</t>
  </si>
  <si>
    <t>Government Buildings (Concrete)</t>
  </si>
  <si>
    <t>Government Buildings (Steel)</t>
  </si>
  <si>
    <t>Communication Towers</t>
  </si>
  <si>
    <t>Solar Power Systems</t>
  </si>
  <si>
    <t>20 – 25</t>
  </si>
  <si>
    <t>Battery replacement shorter</t>
  </si>
  <si>
    <t>Indefinite</t>
  </si>
  <si>
    <t>Do not depreciate; assess for impairment</t>
  </si>
  <si>
    <t>ASSET CONDITION RATING SCALE</t>
  </si>
  <si>
    <t>Rating</t>
  </si>
  <si>
    <t>PCI Range (Roads)</t>
  </si>
  <si>
    <t>Action Required</t>
  </si>
  <si>
    <t>Excellent</t>
  </si>
  <si>
    <t>85 – 100</t>
  </si>
  <si>
    <t>Routine maintenance only</t>
  </si>
  <si>
    <t>70 – 84</t>
  </si>
  <si>
    <t>Preventive maintenance</t>
  </si>
  <si>
    <t>55 – 69</t>
  </si>
  <si>
    <t>Monitor; plan rehabilitation</t>
  </si>
  <si>
    <t>Poor</t>
  </si>
  <si>
    <t>40 – 54</t>
  </si>
  <si>
    <t>Rehabilitation required; consider impairment</t>
  </si>
  <si>
    <t>Critical</t>
  </si>
  <si>
    <t>0 – 39</t>
  </si>
  <si>
    <t>Urgent intervention; impairment likely confirmed</t>
  </si>
  <si>
    <t>Eng. Methu</t>
  </si>
  <si>
    <t>Eng. Macharia</t>
  </si>
  <si>
    <t>Prepared by: _______Dr. Eng. Paul Macharia &amp; Eng. Paul Methu____________________    Entity: ___________________________    Date: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</si>
</sst>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8" x14ac:knownFonts="1">
    <font>
      <sz val="11"/>
      <color theme="1"/>
      <name val="Calibri"/>
      <family val="2"/>
      <charset val="1"/>
    </font>
    <font>
      <b/>
      <sz val="11"/>
      <color rgb="FFFFD700"/>
      <name val="Arial"/>
      <charset val="1"/>
    </font>
    <font>
      <b/>
      <sz val="22"/>
      <color rgb="FFFAFAF8"/>
      <name val="Arial"/>
      <charset val="1"/>
    </font>
    <font>
      <i/>
      <sz val="10"/>
      <color rgb="FFFFD700"/>
      <name val="Arial"/>
      <charset val="1"/>
    </font>
    <font>
      <sz val="9"/>
      <color rgb="FFAAAAAA"/>
      <name val="Arial"/>
      <charset val="1"/>
    </font>
    <font>
      <b/>
      <sz val="10"/>
      <color rgb="FF074273"/>
      <name val="Arial"/>
      <charset val="1"/>
    </font>
    <font>
      <b/>
      <sz val="9"/>
      <color rgb="FFFAFAF8"/>
      <name val="Arial"/>
      <charset val="1"/>
    </font>
    <font>
      <b/>
      <sz val="9"/>
      <color rgb="FF074273"/>
      <name val="Arial"/>
      <charset val="1"/>
    </font>
    <font>
      <sz val="9"/>
      <color rgb="FF333333"/>
      <name val="Arial"/>
      <charset val="1"/>
    </font>
    <font>
      <sz val="9"/>
      <color rgb="FF003366"/>
      <name val="Arial"/>
      <charset val="1"/>
    </font>
    <font>
      <sz val="9"/>
      <color rgb="FFFFD700"/>
      <name val="Arial"/>
      <charset val="1"/>
    </font>
    <font>
      <i/>
      <sz val="8"/>
      <color rgb="FF888888"/>
      <name val="Arial"/>
      <charset val="1"/>
    </font>
    <font>
      <b/>
      <sz val="14"/>
      <color rgb="FFFAFAF8"/>
      <name val="Arial"/>
      <charset val="1"/>
    </font>
    <font>
      <b/>
      <sz val="9"/>
      <color rgb="FFFFD700"/>
      <name val="Arial"/>
      <charset val="1"/>
    </font>
    <font>
      <sz val="9"/>
      <color rgb="FFFAFAF8"/>
      <name val="Arial"/>
      <charset val="1"/>
    </font>
    <font>
      <b/>
      <sz val="8"/>
      <color rgb="FFFAFAF8"/>
      <name val="Arial"/>
      <charset val="1"/>
    </font>
    <font>
      <sz val="9"/>
      <color rgb="FF888888"/>
      <name val="Arial"/>
      <charset val="1"/>
    </font>
    <font>
      <i/>
      <sz val="9"/>
      <color rgb="FF336699"/>
      <name val="Arial"/>
      <charset val="1"/>
    </font>
    <font>
      <sz val="9"/>
      <color rgb="FFBBBBBB"/>
      <name val="Arial"/>
      <charset val="1"/>
    </font>
    <font>
      <b/>
      <sz val="13"/>
      <color rgb="FFFAFAF8"/>
      <name val="Arial"/>
      <charset val="1"/>
    </font>
    <font>
      <i/>
      <sz val="9"/>
      <color rgb="FF555555"/>
      <name val="Arial"/>
      <charset val="1"/>
    </font>
    <font>
      <b/>
      <sz val="9"/>
      <color rgb="FFC0392B"/>
      <name val="Arial"/>
      <charset val="1"/>
    </font>
    <font>
      <sz val="9"/>
      <color rgb="FF1E7F4E"/>
      <name val="Arial"/>
      <charset val="1"/>
    </font>
    <font>
      <i/>
      <sz val="8"/>
      <color rgb="FF666666"/>
      <name val="Arial"/>
      <charset val="1"/>
    </font>
    <font>
      <sz val="9"/>
      <color rgb="FF074273"/>
      <name val="Arial"/>
      <charset val="1"/>
    </font>
    <font>
      <b/>
      <sz val="9"/>
      <color rgb="FF1E7F4E"/>
      <name val="Arial"/>
      <charset val="1"/>
    </font>
    <font>
      <b/>
      <sz val="9"/>
      <color rgb="FF2E7D32"/>
      <name val="Arial"/>
      <charset val="1"/>
    </font>
    <font>
      <b/>
      <sz val="9"/>
      <color rgb="FFD4860A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074273"/>
        <bgColor rgb="FF0D4A8A"/>
      </patternFill>
    </fill>
    <fill>
      <patternFill patternType="solid">
        <fgColor rgb="FFFFD700"/>
        <bgColor rgb="FFFFFF00"/>
      </patternFill>
    </fill>
    <fill>
      <patternFill patternType="solid">
        <fgColor rgb="FFF0F5FA"/>
        <bgColor rgb="FFF0F4F8"/>
      </patternFill>
    </fill>
    <fill>
      <patternFill patternType="solid">
        <fgColor rgb="FF0D4A8A"/>
        <bgColor rgb="FF074273"/>
      </patternFill>
    </fill>
    <fill>
      <patternFill patternType="solid">
        <fgColor rgb="FFF4F4F2"/>
        <bgColor rgb="FFF0F4F8"/>
      </patternFill>
    </fill>
    <fill>
      <patternFill patternType="solid">
        <fgColor rgb="FFFAFAF8"/>
        <bgColor rgb="FFF4F4F2"/>
      </patternFill>
    </fill>
    <fill>
      <patternFill patternType="solid">
        <fgColor rgb="FFFFFBE6"/>
        <bgColor rgb="FFFAFAF8"/>
      </patternFill>
    </fill>
    <fill>
      <patternFill patternType="solid">
        <fgColor rgb="FFEAF0F7"/>
        <bgColor rgb="FFF0F4F8"/>
      </patternFill>
    </fill>
    <fill>
      <patternFill patternType="solid">
        <fgColor rgb="FF0A3460"/>
        <bgColor rgb="FF003366"/>
      </patternFill>
    </fill>
    <fill>
      <patternFill patternType="solid">
        <fgColor rgb="FFF0F4F8"/>
        <bgColor rgb="FFF0F5FA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335566"/>
      </left>
      <right style="thin">
        <color rgb="FF335566"/>
      </right>
      <top style="thin">
        <color rgb="FF335566"/>
      </top>
      <bottom style="thin">
        <color rgb="FF335566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left" vertical="center"/>
    </xf>
    <xf numFmtId="0" fontId="13" fillId="10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left" vertical="center"/>
    </xf>
    <xf numFmtId="164" fontId="9" fillId="7" borderId="2" xfId="0" applyNumberFormat="1" applyFont="1" applyFill="1" applyBorder="1" applyAlignment="1">
      <alignment horizontal="center" vertical="center"/>
    </xf>
    <xf numFmtId="3" fontId="9" fillId="7" borderId="2" xfId="0" applyNumberFormat="1" applyFont="1" applyFill="1" applyBorder="1" applyAlignment="1">
      <alignment horizontal="right" vertical="center"/>
    </xf>
    <xf numFmtId="3" fontId="8" fillId="6" borderId="2" xfId="0" applyNumberFormat="1" applyFont="1" applyFill="1" applyBorder="1" applyAlignment="1">
      <alignment horizontal="right" vertical="center"/>
    </xf>
    <xf numFmtId="0" fontId="17" fillId="11" borderId="2" xfId="0" applyFont="1" applyFill="1" applyBorder="1" applyAlignment="1">
      <alignment horizontal="left" vertical="center"/>
    </xf>
    <xf numFmtId="0" fontId="18" fillId="6" borderId="1" xfId="0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right" vertical="center"/>
    </xf>
    <xf numFmtId="0" fontId="0" fillId="2" borderId="3" xfId="0" applyFill="1" applyBorder="1"/>
    <xf numFmtId="0" fontId="16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right" vertical="center"/>
    </xf>
    <xf numFmtId="0" fontId="18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21" fillId="7" borderId="2" xfId="0" applyFont="1" applyFill="1" applyBorder="1" applyAlignment="1">
      <alignment horizontal="left" vertical="center"/>
    </xf>
    <xf numFmtId="0" fontId="22" fillId="7" borderId="2" xfId="0" applyFont="1" applyFill="1" applyBorder="1" applyAlignment="1">
      <alignment horizontal="left" vertical="center"/>
    </xf>
    <xf numFmtId="0" fontId="24" fillId="6" borderId="1" xfId="0" applyFont="1" applyFill="1" applyBorder="1" applyAlignment="1">
      <alignment horizontal="left" vertical="center"/>
    </xf>
    <xf numFmtId="0" fontId="24" fillId="6" borderId="1" xfId="0" applyFont="1" applyFill="1" applyBorder="1" applyAlignment="1">
      <alignment horizontal="left" vertical="center" wrapText="1"/>
    </xf>
    <xf numFmtId="0" fontId="24" fillId="7" borderId="1" xfId="0" applyFont="1" applyFill="1" applyBorder="1" applyAlignment="1">
      <alignment horizontal="left" vertical="center"/>
    </xf>
    <xf numFmtId="0" fontId="24" fillId="7" borderId="1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left" vertical="center"/>
    </xf>
    <xf numFmtId="0" fontId="26" fillId="7" borderId="1" xfId="0" applyFont="1" applyFill="1" applyBorder="1" applyAlignment="1">
      <alignment horizontal="left" vertical="center"/>
    </xf>
    <xf numFmtId="0" fontId="27" fillId="6" borderId="1" xfId="0" applyFont="1" applyFill="1" applyBorder="1" applyAlignment="1">
      <alignment horizontal="left" vertical="center"/>
    </xf>
    <xf numFmtId="0" fontId="27" fillId="7" borderId="1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3" fillId="8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AFAF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F4E"/>
      <rgbColor rgb="FFBBBBBB"/>
      <rgbColor rgb="FF888888"/>
      <rgbColor rgb="FF9999FF"/>
      <rgbColor rgb="FF555555"/>
      <rgbColor rgb="FFFFFBE6"/>
      <rgbColor rgb="FFEAF0F7"/>
      <rgbColor rgb="FF660066"/>
      <rgbColor rgb="FFFF8080"/>
      <rgbColor rgb="FF336699"/>
      <rgbColor rgb="FFCCCCCC"/>
      <rgbColor rgb="FF000080"/>
      <rgbColor rgb="FFFF00FF"/>
      <rgbColor rgb="FFFFFF00"/>
      <rgbColor rgb="FF00FFFF"/>
      <rgbColor rgb="FF800080"/>
      <rgbColor rgb="FF800000"/>
      <rgbColor rgb="FF074273"/>
      <rgbColor rgb="FF0000FF"/>
      <rgbColor rgb="FF00CCFF"/>
      <rgbColor rgb="FFF0F5FA"/>
      <rgbColor rgb="FFF0F4F8"/>
      <rgbColor rgb="FFF4F4F2"/>
      <rgbColor rgb="FF99CCFF"/>
      <rgbColor rgb="FFFF99CC"/>
      <rgbColor rgb="FFCC99FF"/>
      <rgbColor rgb="FFDDDDDD"/>
      <rgbColor rgb="FF3366FF"/>
      <rgbColor rgb="FF33CCCC"/>
      <rgbColor rgb="FF99CC00"/>
      <rgbColor rgb="FFFFD700"/>
      <rgbColor rgb="FFD4860A"/>
      <rgbColor rgb="FFFF6600"/>
      <rgbColor rgb="FF666666"/>
      <rgbColor rgb="FFAAAAAA"/>
      <rgbColor rgb="FF003366"/>
      <rgbColor rgb="FF2E7D32"/>
      <rgbColor rgb="FF0A3460"/>
      <rgbColor rgb="FF335566"/>
      <rgbColor rgb="FFC0392B"/>
      <rgbColor rgb="FF993366"/>
      <rgbColor rgb="FF0D4A8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113760</xdr:colOff>
      <xdr:row>3</xdr:row>
      <xdr:rowOff>209520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991120" y="76320"/>
          <a:ext cx="1523520" cy="76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0</xdr:rowOff>
    </xdr:from>
    <xdr:to>
      <xdr:col>21</xdr:col>
      <xdr:colOff>1333080</xdr:colOff>
      <xdr:row>4</xdr:row>
      <xdr:rowOff>9360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317280" y="95400"/>
          <a:ext cx="133308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8"/>
  <sheetViews>
    <sheetView showGridLines="0" tabSelected="1" zoomScaleNormal="100" workbookViewId="0">
      <selection activeCell="B3" sqref="B3:D5"/>
    </sheetView>
  </sheetViews>
  <sheetFormatPr defaultColWidth="8.6640625" defaultRowHeight="14.4" x14ac:dyDescent="0.3"/>
  <cols>
    <col min="1" max="1" width="2" customWidth="1"/>
    <col min="2" max="2" width="28" customWidth="1"/>
    <col min="3" max="3" width="55" customWidth="1"/>
    <col min="4" max="4" width="20" customWidth="1"/>
  </cols>
  <sheetData>
    <row r="1" spans="2:4" ht="6" customHeight="1" x14ac:dyDescent="0.3"/>
    <row r="2" spans="2:4" ht="21.75" customHeight="1" x14ac:dyDescent="0.3">
      <c r="B2" s="14" t="s">
        <v>0</v>
      </c>
      <c r="C2" s="14"/>
      <c r="D2" s="14"/>
    </row>
    <row r="3" spans="2:4" ht="21.75" customHeight="1" x14ac:dyDescent="0.3">
      <c r="B3" s="13" t="s">
        <v>1</v>
      </c>
      <c r="C3" s="13"/>
      <c r="D3" s="13"/>
    </row>
    <row r="4" spans="2:4" ht="21.75" customHeight="1" x14ac:dyDescent="0.3">
      <c r="B4" s="13"/>
      <c r="C4" s="13"/>
      <c r="D4" s="13"/>
    </row>
    <row r="5" spans="2:4" ht="21.75" customHeight="1" x14ac:dyDescent="0.3">
      <c r="B5" s="13"/>
      <c r="C5" s="13"/>
      <c r="D5" s="13"/>
    </row>
    <row r="6" spans="2:4" ht="21.75" customHeight="1" x14ac:dyDescent="0.3">
      <c r="B6" s="12" t="s">
        <v>2</v>
      </c>
      <c r="C6" s="12"/>
      <c r="D6" s="12"/>
    </row>
    <row r="7" spans="2:4" ht="21.75" customHeight="1" x14ac:dyDescent="0.3">
      <c r="B7" s="11" t="s">
        <v>295</v>
      </c>
      <c r="C7" s="11"/>
      <c r="D7" s="11"/>
    </row>
    <row r="8" spans="2:4" ht="7.5" customHeight="1" x14ac:dyDescent="0.3">
      <c r="B8" s="15"/>
      <c r="C8" s="15"/>
      <c r="D8" s="15"/>
    </row>
    <row r="9" spans="2:4" ht="6" customHeight="1" x14ac:dyDescent="0.3"/>
    <row r="10" spans="2:4" ht="18" customHeight="1" x14ac:dyDescent="0.3">
      <c r="B10" s="10" t="s">
        <v>3</v>
      </c>
      <c r="C10" s="10"/>
      <c r="D10" s="10"/>
    </row>
    <row r="11" spans="2:4" ht="13.5" customHeight="1" x14ac:dyDescent="0.3">
      <c r="B11" s="16" t="s">
        <v>4</v>
      </c>
      <c r="C11" s="17" t="s">
        <v>5</v>
      </c>
    </row>
    <row r="12" spans="2:4" ht="15.75" customHeight="1" x14ac:dyDescent="0.3">
      <c r="B12" s="18" t="s">
        <v>6</v>
      </c>
      <c r="C12" s="19" t="s">
        <v>7</v>
      </c>
    </row>
    <row r="13" spans="2:4" ht="15.75" customHeight="1" x14ac:dyDescent="0.3">
      <c r="B13" s="20" t="s">
        <v>8</v>
      </c>
      <c r="C13" s="21" t="s">
        <v>9</v>
      </c>
    </row>
    <row r="14" spans="2:4" ht="15.75" customHeight="1" x14ac:dyDescent="0.3">
      <c r="B14" s="18" t="s">
        <v>10</v>
      </c>
      <c r="C14" s="19" t="s">
        <v>11</v>
      </c>
    </row>
    <row r="15" spans="2:4" ht="15.75" customHeight="1" x14ac:dyDescent="0.3">
      <c r="B15" s="20" t="s">
        <v>12</v>
      </c>
      <c r="C15" s="21" t="s">
        <v>13</v>
      </c>
    </row>
    <row r="16" spans="2:4" ht="15.75" customHeight="1" x14ac:dyDescent="0.3">
      <c r="B16" s="18" t="s">
        <v>14</v>
      </c>
      <c r="C16" s="19" t="s">
        <v>15</v>
      </c>
    </row>
    <row r="17" spans="2:4" ht="15.75" customHeight="1" x14ac:dyDescent="0.3">
      <c r="B17" s="20" t="s">
        <v>16</v>
      </c>
      <c r="C17" s="21" t="s">
        <v>17</v>
      </c>
    </row>
    <row r="20" spans="2:4" ht="6" customHeight="1" x14ac:dyDescent="0.3"/>
    <row r="21" spans="2:4" ht="15.75" customHeight="1" x14ac:dyDescent="0.3">
      <c r="B21" s="9" t="s">
        <v>18</v>
      </c>
      <c r="C21" s="9"/>
      <c r="D21" s="9"/>
    </row>
    <row r="22" spans="2:4" ht="15.75" customHeight="1" x14ac:dyDescent="0.3">
      <c r="B22" s="22" t="s">
        <v>19</v>
      </c>
      <c r="C22" s="23" t="s">
        <v>20</v>
      </c>
    </row>
    <row r="23" spans="2:4" ht="15.75" customHeight="1" x14ac:dyDescent="0.3">
      <c r="B23" s="24" t="s">
        <v>19</v>
      </c>
      <c r="C23" s="23" t="s">
        <v>21</v>
      </c>
    </row>
    <row r="24" spans="2:4" ht="15.75" customHeight="1" x14ac:dyDescent="0.3">
      <c r="B24" s="25" t="s">
        <v>19</v>
      </c>
      <c r="C24" s="23" t="s">
        <v>22</v>
      </c>
    </row>
    <row r="25" spans="2:4" ht="15.75" customHeight="1" x14ac:dyDescent="0.3">
      <c r="B25" s="26" t="s">
        <v>19</v>
      </c>
      <c r="C25" s="23" t="s">
        <v>23</v>
      </c>
    </row>
    <row r="27" spans="2:4" ht="6" customHeight="1" x14ac:dyDescent="0.3"/>
    <row r="28" spans="2:4" ht="27.75" customHeight="1" x14ac:dyDescent="0.3">
      <c r="B28" s="8" t="s">
        <v>24</v>
      </c>
      <c r="C28" s="8"/>
      <c r="D28" s="8"/>
    </row>
  </sheetData>
  <mergeCells count="7">
    <mergeCell ref="B21:D21"/>
    <mergeCell ref="B28:D28"/>
    <mergeCell ref="B2:D2"/>
    <mergeCell ref="B3:D5"/>
    <mergeCell ref="B6:D6"/>
    <mergeCell ref="B7:D7"/>
    <mergeCell ref="B10:D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2"/>
  <sheetViews>
    <sheetView showGridLines="0" topLeftCell="J1" zoomScaleNormal="100" workbookViewId="0">
      <pane ySplit="6" topLeftCell="A7" activePane="bottomLeft" state="frozen"/>
      <selection pane="bottomLeft" activeCell="V11" sqref="V11"/>
    </sheetView>
  </sheetViews>
  <sheetFormatPr defaultColWidth="8.6640625" defaultRowHeight="14.4" x14ac:dyDescent="0.3"/>
  <cols>
    <col min="1" max="1" width="5" customWidth="1"/>
    <col min="2" max="2" width="18" customWidth="1"/>
    <col min="3" max="3" width="28" customWidth="1"/>
    <col min="4" max="5" width="20" customWidth="1"/>
    <col min="6" max="6" width="22" customWidth="1"/>
    <col min="7" max="7" width="16" customWidth="1"/>
    <col min="8" max="8" width="14" customWidth="1"/>
    <col min="9" max="10" width="16" customWidth="1"/>
    <col min="11" max="14" width="14" customWidth="1"/>
    <col min="15" max="18" width="16" customWidth="1"/>
    <col min="19" max="19" width="14" customWidth="1"/>
    <col min="20" max="21" width="18" customWidth="1"/>
    <col min="22" max="24" width="22" customWidth="1"/>
  </cols>
  <sheetData>
    <row r="1" spans="1:24" ht="7.5" customHeight="1" x14ac:dyDescent="0.3"/>
    <row r="2" spans="1:24" ht="30" customHeight="1" x14ac:dyDescent="0.3">
      <c r="A2" s="7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8" customHeight="1" x14ac:dyDescent="0.3">
      <c r="A3" s="6" t="s">
        <v>26</v>
      </c>
      <c r="B3" s="6"/>
      <c r="C3" s="6"/>
      <c r="D3" s="6"/>
      <c r="E3" s="6"/>
      <c r="F3" s="6"/>
      <c r="G3" s="6"/>
      <c r="H3" s="6"/>
      <c r="I3" s="5"/>
      <c r="J3" s="5"/>
      <c r="K3" s="5"/>
      <c r="L3" s="5"/>
      <c r="M3" s="5"/>
      <c r="N3" s="5"/>
      <c r="O3" s="6" t="s">
        <v>27</v>
      </c>
      <c r="P3" s="6"/>
      <c r="Q3" s="6"/>
      <c r="R3" s="6"/>
      <c r="S3" s="5"/>
      <c r="T3" s="5"/>
      <c r="U3" s="5"/>
      <c r="V3" s="5"/>
      <c r="W3" s="5"/>
      <c r="X3" s="5"/>
    </row>
    <row r="4" spans="1:24" ht="3.7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8" customHeight="1" x14ac:dyDescent="0.3">
      <c r="A5" s="27"/>
      <c r="B5" s="4" t="s">
        <v>28</v>
      </c>
      <c r="C5" s="4"/>
      <c r="D5" s="4"/>
      <c r="E5" s="4"/>
      <c r="F5" s="4"/>
      <c r="G5" s="4"/>
      <c r="H5" s="4" t="s">
        <v>29</v>
      </c>
      <c r="I5" s="4"/>
      <c r="J5" s="4"/>
      <c r="K5" s="4"/>
      <c r="L5" s="4" t="s">
        <v>30</v>
      </c>
      <c r="M5" s="4"/>
      <c r="N5" s="4"/>
      <c r="O5" s="4"/>
      <c r="P5" s="4"/>
      <c r="Q5" s="4" t="s">
        <v>31</v>
      </c>
      <c r="R5" s="4"/>
      <c r="S5" s="4" t="s">
        <v>32</v>
      </c>
      <c r="T5" s="4"/>
      <c r="U5" s="4"/>
      <c r="V5" s="4" t="s">
        <v>33</v>
      </c>
      <c r="W5" s="4"/>
      <c r="X5" s="4"/>
    </row>
    <row r="6" spans="1:24" ht="36" customHeight="1" x14ac:dyDescent="0.3">
      <c r="A6" s="28" t="s">
        <v>34</v>
      </c>
      <c r="B6" s="28" t="s">
        <v>35</v>
      </c>
      <c r="C6" s="28" t="s">
        <v>36</v>
      </c>
      <c r="D6" s="28" t="s">
        <v>37</v>
      </c>
      <c r="E6" s="28" t="s">
        <v>38</v>
      </c>
      <c r="F6" s="28" t="s">
        <v>39</v>
      </c>
      <c r="G6" s="28" t="s">
        <v>40</v>
      </c>
      <c r="H6" s="28" t="s">
        <v>41</v>
      </c>
      <c r="I6" s="28" t="s">
        <v>42</v>
      </c>
      <c r="J6" s="28" t="s">
        <v>43</v>
      </c>
      <c r="K6" s="28" t="s">
        <v>44</v>
      </c>
      <c r="L6" s="28" t="s">
        <v>45</v>
      </c>
      <c r="M6" s="28" t="s">
        <v>46</v>
      </c>
      <c r="N6" s="28" t="s">
        <v>47</v>
      </c>
      <c r="O6" s="28" t="s">
        <v>48</v>
      </c>
      <c r="P6" s="28" t="s">
        <v>49</v>
      </c>
      <c r="Q6" s="28" t="s">
        <v>50</v>
      </c>
      <c r="R6" s="28" t="s">
        <v>51</v>
      </c>
      <c r="S6" s="28" t="s">
        <v>52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</row>
    <row r="7" spans="1:24" ht="18" customHeight="1" x14ac:dyDescent="0.3">
      <c r="A7" s="29">
        <v>1</v>
      </c>
      <c r="B7" s="30" t="s">
        <v>58</v>
      </c>
      <c r="C7" s="30" t="s">
        <v>59</v>
      </c>
      <c r="D7" s="30" t="s">
        <v>60</v>
      </c>
      <c r="E7" s="30" t="s">
        <v>61</v>
      </c>
      <c r="F7" s="30" t="s">
        <v>62</v>
      </c>
      <c r="G7" s="30" t="s">
        <v>63</v>
      </c>
      <c r="H7" s="31" t="s">
        <v>64</v>
      </c>
      <c r="I7" s="32">
        <v>45000000</v>
      </c>
      <c r="J7" s="32"/>
      <c r="K7" s="30" t="s">
        <v>65</v>
      </c>
      <c r="L7" s="30">
        <v>15</v>
      </c>
      <c r="M7" s="32">
        <v>500000</v>
      </c>
      <c r="N7" s="30" t="s">
        <v>66</v>
      </c>
      <c r="O7" s="32"/>
      <c r="P7" s="33">
        <f t="shared" ref="P7:P31" si="0">IFERROR(IF(J7&lt;&gt;"",J7,I7)-O7,"")</f>
        <v>45000000</v>
      </c>
      <c r="Q7" s="32"/>
      <c r="R7" s="33">
        <f t="shared" ref="R7:R31" si="1">IFERROR(P7-Q7,"")</f>
        <v>45000000</v>
      </c>
      <c r="S7" s="30" t="s">
        <v>67</v>
      </c>
      <c r="T7" s="31" t="s">
        <v>68</v>
      </c>
      <c r="U7" s="31" t="s">
        <v>69</v>
      </c>
      <c r="V7" s="30" t="s">
        <v>293</v>
      </c>
      <c r="W7" s="30" t="s">
        <v>71</v>
      </c>
      <c r="X7" s="30" t="s">
        <v>72</v>
      </c>
    </row>
    <row r="8" spans="1:24" ht="18" customHeight="1" x14ac:dyDescent="0.3">
      <c r="A8" s="29">
        <v>2</v>
      </c>
      <c r="B8" s="30" t="s">
        <v>73</v>
      </c>
      <c r="C8" s="34" t="s">
        <v>74</v>
      </c>
      <c r="D8" s="30" t="s">
        <v>60</v>
      </c>
      <c r="E8" s="30" t="s">
        <v>75</v>
      </c>
      <c r="F8" s="30" t="s">
        <v>62</v>
      </c>
      <c r="G8" s="30" t="s">
        <v>63</v>
      </c>
      <c r="H8" s="31" t="s">
        <v>64</v>
      </c>
      <c r="I8" s="32">
        <v>18000000</v>
      </c>
      <c r="J8" s="32"/>
      <c r="K8" s="30" t="s">
        <v>65</v>
      </c>
      <c r="L8" s="30">
        <v>8</v>
      </c>
      <c r="M8" s="32">
        <v>0</v>
      </c>
      <c r="N8" s="30" t="s">
        <v>66</v>
      </c>
      <c r="O8" s="32"/>
      <c r="P8" s="33">
        <f t="shared" si="0"/>
        <v>18000000</v>
      </c>
      <c r="Q8" s="32"/>
      <c r="R8" s="33">
        <f t="shared" si="1"/>
        <v>18000000</v>
      </c>
      <c r="S8" s="30" t="s">
        <v>67</v>
      </c>
      <c r="T8" s="31" t="s">
        <v>68</v>
      </c>
      <c r="U8" s="31" t="s">
        <v>69</v>
      </c>
      <c r="V8" s="30" t="s">
        <v>293</v>
      </c>
      <c r="W8" s="30" t="s">
        <v>71</v>
      </c>
      <c r="X8" s="30" t="s">
        <v>76</v>
      </c>
    </row>
    <row r="9" spans="1:24" ht="18" customHeight="1" x14ac:dyDescent="0.3">
      <c r="A9" s="29">
        <v>3</v>
      </c>
      <c r="B9" s="30" t="s">
        <v>77</v>
      </c>
      <c r="C9" s="34" t="s">
        <v>78</v>
      </c>
      <c r="D9" s="30" t="s">
        <v>60</v>
      </c>
      <c r="E9" s="30" t="s">
        <v>75</v>
      </c>
      <c r="F9" s="30" t="s">
        <v>62</v>
      </c>
      <c r="G9" s="30" t="s">
        <v>63</v>
      </c>
      <c r="H9" s="31" t="s">
        <v>64</v>
      </c>
      <c r="I9" s="32">
        <v>22000000</v>
      </c>
      <c r="J9" s="32"/>
      <c r="K9" s="30" t="s">
        <v>65</v>
      </c>
      <c r="L9" s="30">
        <v>20</v>
      </c>
      <c r="M9" s="32">
        <v>200000</v>
      </c>
      <c r="N9" s="30" t="s">
        <v>66</v>
      </c>
      <c r="O9" s="32"/>
      <c r="P9" s="33">
        <f t="shared" si="0"/>
        <v>22000000</v>
      </c>
      <c r="Q9" s="32"/>
      <c r="R9" s="33">
        <f t="shared" si="1"/>
        <v>22000000</v>
      </c>
      <c r="S9" s="30" t="s">
        <v>79</v>
      </c>
      <c r="T9" s="31" t="s">
        <v>68</v>
      </c>
      <c r="U9" s="31" t="s">
        <v>69</v>
      </c>
      <c r="V9" s="30" t="s">
        <v>294</v>
      </c>
      <c r="W9" s="30" t="s">
        <v>71</v>
      </c>
      <c r="X9" s="30" t="s">
        <v>76</v>
      </c>
    </row>
    <row r="10" spans="1:24" ht="18" customHeight="1" x14ac:dyDescent="0.3">
      <c r="A10" s="29">
        <v>4</v>
      </c>
      <c r="B10" s="30" t="s">
        <v>80</v>
      </c>
      <c r="C10" s="30" t="s">
        <v>81</v>
      </c>
      <c r="D10" s="30" t="s">
        <v>82</v>
      </c>
      <c r="E10" s="30" t="s">
        <v>83</v>
      </c>
      <c r="F10" s="30" t="s">
        <v>84</v>
      </c>
      <c r="G10" s="30" t="s">
        <v>85</v>
      </c>
      <c r="H10" s="31" t="s">
        <v>86</v>
      </c>
      <c r="I10" s="32">
        <v>85000000</v>
      </c>
      <c r="J10" s="32">
        <v>92000000</v>
      </c>
      <c r="K10" s="30" t="s">
        <v>87</v>
      </c>
      <c r="L10" s="30">
        <v>40</v>
      </c>
      <c r="M10" s="32">
        <v>0</v>
      </c>
      <c r="N10" s="30" t="s">
        <v>66</v>
      </c>
      <c r="O10" s="32"/>
      <c r="P10" s="33">
        <f t="shared" si="0"/>
        <v>92000000</v>
      </c>
      <c r="Q10" s="32"/>
      <c r="R10" s="33">
        <f t="shared" si="1"/>
        <v>92000000</v>
      </c>
      <c r="S10" s="30" t="s">
        <v>79</v>
      </c>
      <c r="T10" s="31" t="s">
        <v>88</v>
      </c>
      <c r="U10" s="31" t="s">
        <v>89</v>
      </c>
      <c r="V10" s="30" t="s">
        <v>90</v>
      </c>
      <c r="W10" s="30" t="s">
        <v>91</v>
      </c>
      <c r="X10" s="30" t="s">
        <v>92</v>
      </c>
    </row>
    <row r="11" spans="1:24" ht="18" customHeight="1" x14ac:dyDescent="0.3">
      <c r="A11" s="29">
        <v>5</v>
      </c>
      <c r="B11" s="30" t="s">
        <v>93</v>
      </c>
      <c r="C11" s="30" t="s">
        <v>94</v>
      </c>
      <c r="D11" s="30" t="s">
        <v>95</v>
      </c>
      <c r="E11" s="30" t="s">
        <v>96</v>
      </c>
      <c r="F11" s="30" t="s">
        <v>97</v>
      </c>
      <c r="G11" s="30" t="s">
        <v>98</v>
      </c>
      <c r="H11" s="31" t="s">
        <v>99</v>
      </c>
      <c r="I11" s="32">
        <v>120000000</v>
      </c>
      <c r="J11" s="32"/>
      <c r="K11" s="30" t="s">
        <v>100</v>
      </c>
      <c r="L11" s="30">
        <v>30</v>
      </c>
      <c r="M11" s="32">
        <v>5000000</v>
      </c>
      <c r="N11" s="30" t="s">
        <v>66</v>
      </c>
      <c r="O11" s="32"/>
      <c r="P11" s="33">
        <f t="shared" si="0"/>
        <v>120000000</v>
      </c>
      <c r="Q11" s="32"/>
      <c r="R11" s="33">
        <f t="shared" si="1"/>
        <v>120000000</v>
      </c>
      <c r="S11" s="30" t="s">
        <v>79</v>
      </c>
      <c r="T11" s="31" t="s">
        <v>101</v>
      </c>
      <c r="U11" s="31" t="s">
        <v>102</v>
      </c>
      <c r="V11" s="30" t="s">
        <v>103</v>
      </c>
      <c r="W11" s="30" t="s">
        <v>104</v>
      </c>
      <c r="X11" s="30" t="s">
        <v>105</v>
      </c>
    </row>
    <row r="12" spans="1:24" ht="18" customHeight="1" x14ac:dyDescent="0.3">
      <c r="A12" s="35">
        <v>6</v>
      </c>
      <c r="B12" s="30"/>
      <c r="C12" s="30"/>
      <c r="D12" s="30"/>
      <c r="E12" s="30"/>
      <c r="F12" s="30"/>
      <c r="G12" s="30"/>
      <c r="H12" s="31"/>
      <c r="I12" s="32"/>
      <c r="J12" s="32"/>
      <c r="K12" s="30"/>
      <c r="L12" s="30"/>
      <c r="M12" s="32"/>
      <c r="N12" s="30"/>
      <c r="O12" s="32"/>
      <c r="P12" s="33">
        <f t="shared" si="0"/>
        <v>0</v>
      </c>
      <c r="Q12" s="32"/>
      <c r="R12" s="33">
        <f t="shared" si="1"/>
        <v>0</v>
      </c>
      <c r="S12" s="30"/>
      <c r="T12" s="31"/>
      <c r="U12" s="31"/>
      <c r="V12" s="30"/>
      <c r="W12" s="30"/>
      <c r="X12" s="30"/>
    </row>
    <row r="13" spans="1:24" ht="18" customHeight="1" x14ac:dyDescent="0.3">
      <c r="A13" s="35">
        <v>7</v>
      </c>
      <c r="B13" s="30"/>
      <c r="C13" s="30"/>
      <c r="D13" s="30"/>
      <c r="E13" s="30"/>
      <c r="F13" s="30"/>
      <c r="G13" s="30"/>
      <c r="H13" s="31"/>
      <c r="I13" s="32"/>
      <c r="J13" s="32"/>
      <c r="K13" s="30"/>
      <c r="L13" s="30"/>
      <c r="M13" s="32"/>
      <c r="N13" s="30"/>
      <c r="O13" s="32"/>
      <c r="P13" s="33">
        <f t="shared" si="0"/>
        <v>0</v>
      </c>
      <c r="Q13" s="32"/>
      <c r="R13" s="33">
        <f t="shared" si="1"/>
        <v>0</v>
      </c>
      <c r="S13" s="30"/>
      <c r="T13" s="31"/>
      <c r="U13" s="31"/>
      <c r="V13" s="30"/>
      <c r="W13" s="30"/>
      <c r="X13" s="30"/>
    </row>
    <row r="14" spans="1:24" ht="18" customHeight="1" x14ac:dyDescent="0.3">
      <c r="A14" s="35">
        <v>8</v>
      </c>
      <c r="B14" s="30"/>
      <c r="C14" s="30"/>
      <c r="D14" s="30"/>
      <c r="E14" s="30"/>
      <c r="F14" s="30"/>
      <c r="G14" s="30"/>
      <c r="H14" s="31"/>
      <c r="I14" s="32"/>
      <c r="J14" s="32"/>
      <c r="K14" s="30"/>
      <c r="L14" s="30"/>
      <c r="M14" s="32"/>
      <c r="N14" s="30"/>
      <c r="O14" s="32"/>
      <c r="P14" s="33">
        <f t="shared" si="0"/>
        <v>0</v>
      </c>
      <c r="Q14" s="32"/>
      <c r="R14" s="33">
        <f t="shared" si="1"/>
        <v>0</v>
      </c>
      <c r="S14" s="30"/>
      <c r="T14" s="31"/>
      <c r="U14" s="31"/>
      <c r="V14" s="30"/>
      <c r="W14" s="30"/>
      <c r="X14" s="30"/>
    </row>
    <row r="15" spans="1:24" ht="18" customHeight="1" x14ac:dyDescent="0.3">
      <c r="A15" s="35">
        <v>9</v>
      </c>
      <c r="B15" s="30"/>
      <c r="C15" s="30"/>
      <c r="D15" s="30"/>
      <c r="E15" s="30"/>
      <c r="F15" s="30"/>
      <c r="G15" s="30"/>
      <c r="H15" s="31"/>
      <c r="I15" s="32"/>
      <c r="J15" s="32"/>
      <c r="K15" s="30"/>
      <c r="L15" s="30"/>
      <c r="M15" s="32"/>
      <c r="N15" s="30"/>
      <c r="O15" s="32"/>
      <c r="P15" s="33">
        <f t="shared" si="0"/>
        <v>0</v>
      </c>
      <c r="Q15" s="32"/>
      <c r="R15" s="33">
        <f t="shared" si="1"/>
        <v>0</v>
      </c>
      <c r="S15" s="30"/>
      <c r="T15" s="31"/>
      <c r="U15" s="31"/>
      <c r="V15" s="30"/>
      <c r="W15" s="30"/>
      <c r="X15" s="30"/>
    </row>
    <row r="16" spans="1:24" ht="18" customHeight="1" x14ac:dyDescent="0.3">
      <c r="A16" s="35">
        <v>10</v>
      </c>
      <c r="B16" s="30"/>
      <c r="C16" s="30"/>
      <c r="D16" s="30"/>
      <c r="E16" s="30"/>
      <c r="F16" s="30"/>
      <c r="G16" s="30"/>
      <c r="H16" s="31"/>
      <c r="I16" s="32"/>
      <c r="J16" s="32"/>
      <c r="K16" s="30"/>
      <c r="L16" s="30"/>
      <c r="M16" s="32"/>
      <c r="N16" s="30"/>
      <c r="O16" s="32"/>
      <c r="P16" s="33">
        <f t="shared" si="0"/>
        <v>0</v>
      </c>
      <c r="Q16" s="32"/>
      <c r="R16" s="33">
        <f t="shared" si="1"/>
        <v>0</v>
      </c>
      <c r="S16" s="30"/>
      <c r="T16" s="31"/>
      <c r="U16" s="31"/>
      <c r="V16" s="30"/>
      <c r="W16" s="30"/>
      <c r="X16" s="30"/>
    </row>
    <row r="17" spans="1:24" ht="18" customHeight="1" x14ac:dyDescent="0.3">
      <c r="A17" s="35">
        <v>11</v>
      </c>
      <c r="B17" s="30"/>
      <c r="C17" s="30"/>
      <c r="D17" s="30"/>
      <c r="E17" s="30"/>
      <c r="F17" s="30"/>
      <c r="G17" s="30"/>
      <c r="H17" s="31"/>
      <c r="I17" s="32"/>
      <c r="J17" s="32"/>
      <c r="K17" s="30"/>
      <c r="L17" s="30"/>
      <c r="M17" s="32"/>
      <c r="N17" s="30"/>
      <c r="O17" s="32"/>
      <c r="P17" s="33">
        <f t="shared" si="0"/>
        <v>0</v>
      </c>
      <c r="Q17" s="32"/>
      <c r="R17" s="33">
        <f t="shared" si="1"/>
        <v>0</v>
      </c>
      <c r="S17" s="30"/>
      <c r="T17" s="31"/>
      <c r="U17" s="31"/>
      <c r="V17" s="30"/>
      <c r="W17" s="30"/>
      <c r="X17" s="30"/>
    </row>
    <row r="18" spans="1:24" ht="18" customHeight="1" x14ac:dyDescent="0.3">
      <c r="A18" s="35">
        <v>12</v>
      </c>
      <c r="B18" s="30"/>
      <c r="C18" s="30"/>
      <c r="D18" s="30"/>
      <c r="E18" s="30"/>
      <c r="F18" s="30"/>
      <c r="G18" s="30"/>
      <c r="H18" s="31"/>
      <c r="I18" s="32"/>
      <c r="J18" s="32"/>
      <c r="K18" s="30"/>
      <c r="L18" s="30"/>
      <c r="M18" s="32"/>
      <c r="N18" s="30"/>
      <c r="O18" s="32"/>
      <c r="P18" s="33">
        <f t="shared" si="0"/>
        <v>0</v>
      </c>
      <c r="Q18" s="32"/>
      <c r="R18" s="33">
        <f t="shared" si="1"/>
        <v>0</v>
      </c>
      <c r="S18" s="30"/>
      <c r="T18" s="31"/>
      <c r="U18" s="31"/>
      <c r="V18" s="30"/>
      <c r="W18" s="30"/>
      <c r="X18" s="30"/>
    </row>
    <row r="19" spans="1:24" ht="18" customHeight="1" x14ac:dyDescent="0.3">
      <c r="A19" s="35">
        <v>13</v>
      </c>
      <c r="B19" s="30"/>
      <c r="C19" s="30"/>
      <c r="D19" s="30"/>
      <c r="E19" s="30"/>
      <c r="F19" s="30"/>
      <c r="G19" s="30"/>
      <c r="H19" s="31"/>
      <c r="I19" s="32"/>
      <c r="J19" s="32"/>
      <c r="K19" s="30"/>
      <c r="L19" s="30"/>
      <c r="M19" s="32"/>
      <c r="N19" s="30"/>
      <c r="O19" s="32"/>
      <c r="P19" s="33">
        <f t="shared" si="0"/>
        <v>0</v>
      </c>
      <c r="Q19" s="32"/>
      <c r="R19" s="33">
        <f t="shared" si="1"/>
        <v>0</v>
      </c>
      <c r="S19" s="30"/>
      <c r="T19" s="31"/>
      <c r="U19" s="31"/>
      <c r="V19" s="30"/>
      <c r="W19" s="30"/>
      <c r="X19" s="30"/>
    </row>
    <row r="20" spans="1:24" ht="18" customHeight="1" x14ac:dyDescent="0.3">
      <c r="A20" s="35">
        <v>14</v>
      </c>
      <c r="B20" s="30"/>
      <c r="C20" s="30"/>
      <c r="D20" s="30"/>
      <c r="E20" s="30"/>
      <c r="F20" s="30"/>
      <c r="G20" s="30"/>
      <c r="H20" s="31"/>
      <c r="I20" s="32"/>
      <c r="J20" s="32"/>
      <c r="K20" s="30"/>
      <c r="L20" s="30"/>
      <c r="M20" s="32"/>
      <c r="N20" s="30"/>
      <c r="O20" s="32"/>
      <c r="P20" s="33">
        <f t="shared" si="0"/>
        <v>0</v>
      </c>
      <c r="Q20" s="32"/>
      <c r="R20" s="33">
        <f t="shared" si="1"/>
        <v>0</v>
      </c>
      <c r="S20" s="30"/>
      <c r="T20" s="31"/>
      <c r="U20" s="31"/>
      <c r="V20" s="30"/>
      <c r="W20" s="30"/>
      <c r="X20" s="30"/>
    </row>
    <row r="21" spans="1:24" ht="18" customHeight="1" x14ac:dyDescent="0.3">
      <c r="A21" s="35">
        <v>15</v>
      </c>
      <c r="B21" s="30"/>
      <c r="C21" s="30"/>
      <c r="D21" s="30"/>
      <c r="E21" s="30"/>
      <c r="F21" s="30"/>
      <c r="G21" s="30"/>
      <c r="H21" s="31"/>
      <c r="I21" s="32"/>
      <c r="J21" s="32"/>
      <c r="K21" s="30"/>
      <c r="L21" s="30"/>
      <c r="M21" s="32"/>
      <c r="N21" s="30"/>
      <c r="O21" s="32"/>
      <c r="P21" s="33">
        <f t="shared" si="0"/>
        <v>0</v>
      </c>
      <c r="Q21" s="32"/>
      <c r="R21" s="33">
        <f t="shared" si="1"/>
        <v>0</v>
      </c>
      <c r="S21" s="30"/>
      <c r="T21" s="31"/>
      <c r="U21" s="31"/>
      <c r="V21" s="30"/>
      <c r="W21" s="30"/>
      <c r="X21" s="30"/>
    </row>
    <row r="22" spans="1:24" ht="18" customHeight="1" x14ac:dyDescent="0.3">
      <c r="A22" s="35">
        <v>16</v>
      </c>
      <c r="B22" s="30"/>
      <c r="C22" s="30"/>
      <c r="D22" s="30"/>
      <c r="E22" s="30"/>
      <c r="F22" s="30"/>
      <c r="G22" s="30"/>
      <c r="H22" s="31"/>
      <c r="I22" s="32"/>
      <c r="J22" s="32"/>
      <c r="K22" s="30"/>
      <c r="L22" s="30"/>
      <c r="M22" s="32"/>
      <c r="N22" s="30"/>
      <c r="O22" s="32"/>
      <c r="P22" s="33">
        <f t="shared" si="0"/>
        <v>0</v>
      </c>
      <c r="Q22" s="32"/>
      <c r="R22" s="33">
        <f t="shared" si="1"/>
        <v>0</v>
      </c>
      <c r="S22" s="30"/>
      <c r="T22" s="31"/>
      <c r="U22" s="31"/>
      <c r="V22" s="30"/>
      <c r="W22" s="30"/>
      <c r="X22" s="30"/>
    </row>
    <row r="23" spans="1:24" ht="18" customHeight="1" x14ac:dyDescent="0.3">
      <c r="A23" s="35">
        <v>17</v>
      </c>
      <c r="B23" s="30"/>
      <c r="C23" s="30"/>
      <c r="D23" s="30"/>
      <c r="E23" s="30"/>
      <c r="F23" s="30"/>
      <c r="G23" s="30"/>
      <c r="H23" s="31"/>
      <c r="I23" s="32"/>
      <c r="J23" s="32"/>
      <c r="K23" s="30"/>
      <c r="L23" s="30"/>
      <c r="M23" s="32"/>
      <c r="N23" s="30"/>
      <c r="O23" s="32"/>
      <c r="P23" s="33">
        <f t="shared" si="0"/>
        <v>0</v>
      </c>
      <c r="Q23" s="32"/>
      <c r="R23" s="33">
        <f t="shared" si="1"/>
        <v>0</v>
      </c>
      <c r="S23" s="30"/>
      <c r="T23" s="31"/>
      <c r="U23" s="31"/>
      <c r="V23" s="30"/>
      <c r="W23" s="30"/>
      <c r="X23" s="30"/>
    </row>
    <row r="24" spans="1:24" ht="18" customHeight="1" x14ac:dyDescent="0.3">
      <c r="A24" s="35">
        <v>18</v>
      </c>
      <c r="B24" s="30"/>
      <c r="C24" s="30"/>
      <c r="D24" s="30"/>
      <c r="E24" s="30"/>
      <c r="F24" s="30"/>
      <c r="G24" s="30"/>
      <c r="H24" s="31"/>
      <c r="I24" s="32"/>
      <c r="J24" s="32"/>
      <c r="K24" s="30"/>
      <c r="L24" s="30"/>
      <c r="M24" s="32"/>
      <c r="N24" s="30"/>
      <c r="O24" s="32"/>
      <c r="P24" s="33">
        <f t="shared" si="0"/>
        <v>0</v>
      </c>
      <c r="Q24" s="32"/>
      <c r="R24" s="33">
        <f t="shared" si="1"/>
        <v>0</v>
      </c>
      <c r="S24" s="30"/>
      <c r="T24" s="31"/>
      <c r="U24" s="31"/>
      <c r="V24" s="30"/>
      <c r="W24" s="30"/>
      <c r="X24" s="30"/>
    </row>
    <row r="25" spans="1:24" ht="18" customHeight="1" x14ac:dyDescent="0.3">
      <c r="A25" s="35">
        <v>19</v>
      </c>
      <c r="B25" s="30"/>
      <c r="C25" s="30"/>
      <c r="D25" s="30"/>
      <c r="E25" s="30"/>
      <c r="F25" s="30"/>
      <c r="G25" s="30"/>
      <c r="H25" s="31"/>
      <c r="I25" s="32"/>
      <c r="J25" s="32"/>
      <c r="K25" s="30"/>
      <c r="L25" s="30"/>
      <c r="M25" s="32"/>
      <c r="N25" s="30"/>
      <c r="O25" s="32"/>
      <c r="P25" s="33">
        <f t="shared" si="0"/>
        <v>0</v>
      </c>
      <c r="Q25" s="32"/>
      <c r="R25" s="33">
        <f t="shared" si="1"/>
        <v>0</v>
      </c>
      <c r="S25" s="30"/>
      <c r="T25" s="31"/>
      <c r="U25" s="31"/>
      <c r="V25" s="30"/>
      <c r="W25" s="30"/>
      <c r="X25" s="30"/>
    </row>
    <row r="26" spans="1:24" ht="18" customHeight="1" x14ac:dyDescent="0.3">
      <c r="A26" s="35">
        <v>20</v>
      </c>
      <c r="B26" s="30"/>
      <c r="C26" s="30"/>
      <c r="D26" s="30"/>
      <c r="E26" s="30"/>
      <c r="F26" s="30"/>
      <c r="G26" s="30"/>
      <c r="H26" s="31"/>
      <c r="I26" s="32"/>
      <c r="J26" s="32"/>
      <c r="K26" s="30"/>
      <c r="L26" s="30"/>
      <c r="M26" s="32"/>
      <c r="N26" s="30"/>
      <c r="O26" s="32"/>
      <c r="P26" s="33">
        <f t="shared" si="0"/>
        <v>0</v>
      </c>
      <c r="Q26" s="32"/>
      <c r="R26" s="33">
        <f t="shared" si="1"/>
        <v>0</v>
      </c>
      <c r="S26" s="30"/>
      <c r="T26" s="31"/>
      <c r="U26" s="31"/>
      <c r="V26" s="30"/>
      <c r="W26" s="30"/>
      <c r="X26" s="30"/>
    </row>
    <row r="27" spans="1:24" ht="18" customHeight="1" x14ac:dyDescent="0.3">
      <c r="A27" s="35">
        <v>21</v>
      </c>
      <c r="B27" s="30"/>
      <c r="C27" s="30"/>
      <c r="D27" s="30"/>
      <c r="E27" s="30"/>
      <c r="F27" s="30"/>
      <c r="G27" s="30"/>
      <c r="H27" s="31"/>
      <c r="I27" s="32"/>
      <c r="J27" s="32"/>
      <c r="K27" s="30"/>
      <c r="L27" s="30"/>
      <c r="M27" s="32"/>
      <c r="N27" s="30"/>
      <c r="O27" s="32"/>
      <c r="P27" s="33">
        <f t="shared" si="0"/>
        <v>0</v>
      </c>
      <c r="Q27" s="32"/>
      <c r="R27" s="33">
        <f t="shared" si="1"/>
        <v>0</v>
      </c>
      <c r="S27" s="30"/>
      <c r="T27" s="31"/>
      <c r="U27" s="31"/>
      <c r="V27" s="30"/>
      <c r="W27" s="30"/>
      <c r="X27" s="30"/>
    </row>
    <row r="28" spans="1:24" ht="18" customHeight="1" x14ac:dyDescent="0.3">
      <c r="A28" s="35">
        <v>22</v>
      </c>
      <c r="B28" s="30"/>
      <c r="C28" s="30"/>
      <c r="D28" s="30"/>
      <c r="E28" s="30"/>
      <c r="F28" s="30"/>
      <c r="G28" s="30"/>
      <c r="H28" s="31"/>
      <c r="I28" s="32"/>
      <c r="J28" s="32"/>
      <c r="K28" s="30"/>
      <c r="L28" s="30"/>
      <c r="M28" s="32"/>
      <c r="N28" s="30"/>
      <c r="O28" s="32"/>
      <c r="P28" s="33">
        <f t="shared" si="0"/>
        <v>0</v>
      </c>
      <c r="Q28" s="32"/>
      <c r="R28" s="33">
        <f t="shared" si="1"/>
        <v>0</v>
      </c>
      <c r="S28" s="30"/>
      <c r="T28" s="31"/>
      <c r="U28" s="31"/>
      <c r="V28" s="30"/>
      <c r="W28" s="30"/>
      <c r="X28" s="30"/>
    </row>
    <row r="29" spans="1:24" ht="18" customHeight="1" x14ac:dyDescent="0.3">
      <c r="A29" s="35">
        <v>23</v>
      </c>
      <c r="B29" s="30"/>
      <c r="C29" s="30"/>
      <c r="D29" s="30"/>
      <c r="E29" s="30"/>
      <c r="F29" s="30"/>
      <c r="G29" s="30"/>
      <c r="H29" s="31"/>
      <c r="I29" s="32"/>
      <c r="J29" s="32"/>
      <c r="K29" s="30"/>
      <c r="L29" s="30"/>
      <c r="M29" s="32"/>
      <c r="N29" s="30"/>
      <c r="O29" s="32"/>
      <c r="P29" s="33">
        <f t="shared" si="0"/>
        <v>0</v>
      </c>
      <c r="Q29" s="32"/>
      <c r="R29" s="33">
        <f t="shared" si="1"/>
        <v>0</v>
      </c>
      <c r="S29" s="30"/>
      <c r="T29" s="31"/>
      <c r="U29" s="31"/>
      <c r="V29" s="30"/>
      <c r="W29" s="30"/>
      <c r="X29" s="30"/>
    </row>
    <row r="30" spans="1:24" ht="18" customHeight="1" x14ac:dyDescent="0.3">
      <c r="A30" s="35">
        <v>24</v>
      </c>
      <c r="B30" s="30"/>
      <c r="C30" s="30"/>
      <c r="D30" s="30"/>
      <c r="E30" s="30"/>
      <c r="F30" s="30"/>
      <c r="G30" s="30"/>
      <c r="H30" s="31"/>
      <c r="I30" s="32"/>
      <c r="J30" s="32"/>
      <c r="K30" s="30"/>
      <c r="L30" s="30"/>
      <c r="M30" s="32"/>
      <c r="N30" s="30"/>
      <c r="O30" s="32"/>
      <c r="P30" s="33">
        <f t="shared" si="0"/>
        <v>0</v>
      </c>
      <c r="Q30" s="32"/>
      <c r="R30" s="33">
        <f t="shared" si="1"/>
        <v>0</v>
      </c>
      <c r="S30" s="30"/>
      <c r="T30" s="31"/>
      <c r="U30" s="31"/>
      <c r="V30" s="30"/>
      <c r="W30" s="30"/>
      <c r="X30" s="30"/>
    </row>
    <row r="31" spans="1:24" ht="18" customHeight="1" x14ac:dyDescent="0.3">
      <c r="A31" s="35">
        <v>25</v>
      </c>
      <c r="B31" s="30"/>
      <c r="C31" s="30"/>
      <c r="D31" s="30"/>
      <c r="E31" s="30"/>
      <c r="F31" s="30"/>
      <c r="G31" s="30"/>
      <c r="H31" s="31"/>
      <c r="I31" s="32"/>
      <c r="J31" s="32"/>
      <c r="K31" s="30"/>
      <c r="L31" s="30"/>
      <c r="M31" s="32"/>
      <c r="N31" s="30"/>
      <c r="O31" s="32"/>
      <c r="P31" s="33">
        <f t="shared" si="0"/>
        <v>0</v>
      </c>
      <c r="Q31" s="32"/>
      <c r="R31" s="33">
        <f t="shared" si="1"/>
        <v>0</v>
      </c>
      <c r="S31" s="30"/>
      <c r="T31" s="31"/>
      <c r="U31" s="31"/>
      <c r="V31" s="30"/>
      <c r="W31" s="30"/>
      <c r="X31" s="30"/>
    </row>
    <row r="32" spans="1:24" ht="19.5" customHeight="1" x14ac:dyDescent="0.3">
      <c r="A32" s="3" t="s">
        <v>106</v>
      </c>
      <c r="B32" s="3"/>
      <c r="C32" s="3"/>
      <c r="D32" s="3"/>
      <c r="E32" s="3"/>
      <c r="F32" s="3"/>
      <c r="G32" s="3"/>
      <c r="H32" s="3"/>
      <c r="I32" s="36">
        <f>SUM(I7:I31)</f>
        <v>290000000</v>
      </c>
      <c r="J32" s="36">
        <f>SUM(J7:J31)</f>
        <v>92000000</v>
      </c>
      <c r="K32" s="37"/>
      <c r="L32" s="37"/>
      <c r="M32" s="36">
        <f>SUM(M7:M31)</f>
        <v>5700000</v>
      </c>
      <c r="N32" s="37"/>
      <c r="O32" s="36">
        <f>SUM(O7:O31)</f>
        <v>0</v>
      </c>
      <c r="P32" s="36">
        <f>SUM(P7:P31)</f>
        <v>297000000</v>
      </c>
      <c r="Q32" s="36">
        <f>SUM(Q7:Q31)</f>
        <v>0</v>
      </c>
      <c r="R32" s="36">
        <f>SUM(R7:R31)</f>
        <v>297000000</v>
      </c>
      <c r="S32" s="37"/>
      <c r="T32" s="37"/>
      <c r="U32" s="37"/>
      <c r="V32" s="37"/>
      <c r="W32" s="37"/>
      <c r="X32" s="37"/>
    </row>
  </sheetData>
  <mergeCells count="12">
    <mergeCell ref="V5:X5"/>
    <mergeCell ref="A32:H32"/>
    <mergeCell ref="B5:G5"/>
    <mergeCell ref="H5:K5"/>
    <mergeCell ref="L5:P5"/>
    <mergeCell ref="Q5:R5"/>
    <mergeCell ref="S5:U5"/>
    <mergeCell ref="A2:X2"/>
    <mergeCell ref="A3:H3"/>
    <mergeCell ref="I3:N3"/>
    <mergeCell ref="O3:R3"/>
    <mergeCell ref="S3:X3"/>
  </mergeCells>
  <dataValidations count="4">
    <dataValidation type="list" allowBlank="1" sqref="K7:K31" xr:uid="{00000000-0002-0000-0100-000000000000}">
      <formula1>"Cost Model,Revaluation Model,Current Operational Value,Fair Value"</formula1>
      <formula2>0</formula2>
    </dataValidation>
    <dataValidation type="list" allowBlank="1" sqref="N7:N31" xr:uid="{00000000-0002-0000-0100-000001000000}">
      <formula1>"Straight Line,Reducing Balance,Units of Production"</formula1>
      <formula2>0</formula2>
    </dataValidation>
    <dataValidation type="list" allowBlank="1" sqref="S7:S31" xr:uid="{00000000-0002-0000-0100-000002000000}">
      <formula1>"Excellent,Good,Fair,Poor,Critical"</formula1>
      <formula2>0</formula2>
    </dataValidation>
    <dataValidation type="list" allowBlank="1" sqref="D7:D31" xr:uid="{00000000-0002-0000-0100-000003000000}">
      <formula1>"Roads,Bridges,Water Systems,Buildings,Heritage Assets,Communication Networks,Power Supply,Other"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9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5" customWidth="1"/>
    <col min="2" max="2" width="18" customWidth="1"/>
    <col min="3" max="3" width="28" customWidth="1"/>
    <col min="4" max="5" width="20" customWidth="1"/>
    <col min="6" max="7" width="16" customWidth="1"/>
    <col min="8" max="8" width="14" customWidth="1"/>
    <col min="9" max="9" width="16" customWidth="1"/>
    <col min="10" max="11" width="14" customWidth="1"/>
    <col min="12" max="12" width="22" customWidth="1"/>
  </cols>
  <sheetData>
    <row r="2" spans="1:12" ht="30" customHeight="1" x14ac:dyDescent="0.3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4.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3.5" customHeight="1" x14ac:dyDescent="0.3">
      <c r="A4" s="1" t="s">
        <v>108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6" customHeight="1" x14ac:dyDescent="0.3">
      <c r="A5" s="28" t="s">
        <v>34</v>
      </c>
      <c r="B5" s="28" t="s">
        <v>109</v>
      </c>
      <c r="C5" s="28" t="s">
        <v>110</v>
      </c>
      <c r="D5" s="28" t="s">
        <v>111</v>
      </c>
      <c r="E5" s="28" t="s">
        <v>112</v>
      </c>
      <c r="F5" s="28" t="s">
        <v>113</v>
      </c>
      <c r="G5" s="28" t="s">
        <v>45</v>
      </c>
      <c r="H5" s="28" t="s">
        <v>114</v>
      </c>
      <c r="I5" s="28" t="s">
        <v>115</v>
      </c>
      <c r="J5" s="28" t="s">
        <v>116</v>
      </c>
      <c r="K5" s="28" t="s">
        <v>117</v>
      </c>
      <c r="L5" s="28" t="s">
        <v>57</v>
      </c>
    </row>
    <row r="6" spans="1:12" ht="18" customHeight="1" x14ac:dyDescent="0.3">
      <c r="A6" s="38">
        <v>1</v>
      </c>
      <c r="B6" s="30" t="s">
        <v>58</v>
      </c>
      <c r="C6" s="30" t="s">
        <v>118</v>
      </c>
      <c r="D6" s="30" t="s">
        <v>73</v>
      </c>
      <c r="E6" s="30" t="s">
        <v>119</v>
      </c>
      <c r="F6" s="32">
        <v>18000000</v>
      </c>
      <c r="G6" s="30">
        <v>8</v>
      </c>
      <c r="H6" s="32">
        <v>0</v>
      </c>
      <c r="I6" s="33">
        <f t="shared" ref="I6:I29" si="0">IFERROR((F6-H6)/G6,"")</f>
        <v>2250000</v>
      </c>
      <c r="J6" s="30">
        <v>16</v>
      </c>
      <c r="K6" s="39">
        <f t="shared" ref="K6:K29" si="1">IFERROR(G6-J6,"")</f>
        <v>-8</v>
      </c>
      <c r="L6" s="30" t="s">
        <v>120</v>
      </c>
    </row>
    <row r="7" spans="1:12" ht="18" customHeight="1" x14ac:dyDescent="0.3">
      <c r="A7" s="38">
        <v>2</v>
      </c>
      <c r="B7" s="30" t="s">
        <v>58</v>
      </c>
      <c r="C7" s="30" t="s">
        <v>118</v>
      </c>
      <c r="D7" s="30" t="s">
        <v>77</v>
      </c>
      <c r="E7" s="30" t="s">
        <v>121</v>
      </c>
      <c r="F7" s="32">
        <v>14000000</v>
      </c>
      <c r="G7" s="30">
        <v>25</v>
      </c>
      <c r="H7" s="32">
        <v>100000</v>
      </c>
      <c r="I7" s="33">
        <f t="shared" si="0"/>
        <v>556000</v>
      </c>
      <c r="J7" s="30">
        <v>16</v>
      </c>
      <c r="K7" s="39">
        <f t="shared" si="1"/>
        <v>9</v>
      </c>
      <c r="L7" s="30" t="s">
        <v>122</v>
      </c>
    </row>
    <row r="8" spans="1:12" ht="18" customHeight="1" x14ac:dyDescent="0.3">
      <c r="A8" s="38">
        <v>3</v>
      </c>
      <c r="B8" s="30" t="s">
        <v>58</v>
      </c>
      <c r="C8" s="30" t="s">
        <v>118</v>
      </c>
      <c r="D8" s="30" t="s">
        <v>123</v>
      </c>
      <c r="E8" s="30" t="s">
        <v>124</v>
      </c>
      <c r="F8" s="32">
        <v>8000000</v>
      </c>
      <c r="G8" s="30">
        <v>40</v>
      </c>
      <c r="H8" s="32">
        <v>0</v>
      </c>
      <c r="I8" s="33">
        <f t="shared" si="0"/>
        <v>200000</v>
      </c>
      <c r="J8" s="30">
        <v>16</v>
      </c>
      <c r="K8" s="39">
        <f t="shared" si="1"/>
        <v>24</v>
      </c>
      <c r="L8" s="30"/>
    </row>
    <row r="9" spans="1:12" ht="18" customHeight="1" x14ac:dyDescent="0.3">
      <c r="A9" s="38">
        <v>4</v>
      </c>
      <c r="B9" s="30" t="s">
        <v>58</v>
      </c>
      <c r="C9" s="30" t="s">
        <v>118</v>
      </c>
      <c r="D9" s="30" t="s">
        <v>125</v>
      </c>
      <c r="E9" s="30" t="s">
        <v>126</v>
      </c>
      <c r="F9" s="32">
        <v>3000000</v>
      </c>
      <c r="G9" s="30">
        <v>20</v>
      </c>
      <c r="H9" s="32">
        <v>0</v>
      </c>
      <c r="I9" s="33">
        <f t="shared" si="0"/>
        <v>150000</v>
      </c>
      <c r="J9" s="30">
        <v>16</v>
      </c>
      <c r="K9" s="39">
        <f t="shared" si="1"/>
        <v>4</v>
      </c>
      <c r="L9" s="30" t="s">
        <v>127</v>
      </c>
    </row>
    <row r="10" spans="1:12" ht="18" customHeight="1" x14ac:dyDescent="0.3">
      <c r="A10" s="38">
        <v>5</v>
      </c>
      <c r="B10" s="30" t="s">
        <v>80</v>
      </c>
      <c r="C10" s="30" t="s">
        <v>81</v>
      </c>
      <c r="D10" s="30" t="s">
        <v>128</v>
      </c>
      <c r="E10" s="30" t="s">
        <v>129</v>
      </c>
      <c r="F10" s="32">
        <v>30000000</v>
      </c>
      <c r="G10" s="30">
        <v>30</v>
      </c>
      <c r="H10" s="32">
        <v>0</v>
      </c>
      <c r="I10" s="33">
        <f t="shared" si="0"/>
        <v>1000000</v>
      </c>
      <c r="J10" s="30">
        <v>26</v>
      </c>
      <c r="K10" s="39">
        <f t="shared" si="1"/>
        <v>4</v>
      </c>
      <c r="L10" s="30" t="s">
        <v>130</v>
      </c>
    </row>
    <row r="11" spans="1:12" ht="18" customHeight="1" x14ac:dyDescent="0.3">
      <c r="A11" s="38">
        <v>6</v>
      </c>
      <c r="B11" s="30" t="s">
        <v>80</v>
      </c>
      <c r="C11" s="30" t="s">
        <v>81</v>
      </c>
      <c r="D11" s="30" t="s">
        <v>131</v>
      </c>
      <c r="E11" s="30" t="s">
        <v>132</v>
      </c>
      <c r="F11" s="32">
        <v>25000000</v>
      </c>
      <c r="G11" s="30">
        <v>50</v>
      </c>
      <c r="H11" s="32">
        <v>500000</v>
      </c>
      <c r="I11" s="33">
        <f t="shared" si="0"/>
        <v>490000</v>
      </c>
      <c r="J11" s="30">
        <v>26</v>
      </c>
      <c r="K11" s="39">
        <f t="shared" si="1"/>
        <v>24</v>
      </c>
      <c r="L11" s="30"/>
    </row>
    <row r="12" spans="1:12" ht="18" customHeight="1" x14ac:dyDescent="0.3">
      <c r="A12" s="38">
        <v>7</v>
      </c>
      <c r="B12" s="30" t="s">
        <v>80</v>
      </c>
      <c r="C12" s="30" t="s">
        <v>81</v>
      </c>
      <c r="D12" s="30" t="s">
        <v>133</v>
      </c>
      <c r="E12" s="30" t="s">
        <v>134</v>
      </c>
      <c r="F12" s="32">
        <v>20000000</v>
      </c>
      <c r="G12" s="30">
        <v>60</v>
      </c>
      <c r="H12" s="32">
        <v>0</v>
      </c>
      <c r="I12" s="33">
        <f t="shared" si="0"/>
        <v>333333.33333333331</v>
      </c>
      <c r="J12" s="30">
        <v>26</v>
      </c>
      <c r="K12" s="39">
        <f t="shared" si="1"/>
        <v>34</v>
      </c>
      <c r="L12" s="30"/>
    </row>
    <row r="13" spans="1:12" ht="18" customHeight="1" x14ac:dyDescent="0.3">
      <c r="A13" s="38">
        <v>8</v>
      </c>
      <c r="B13" s="30" t="s">
        <v>80</v>
      </c>
      <c r="C13" s="30" t="s">
        <v>81</v>
      </c>
      <c r="D13" s="30" t="s">
        <v>135</v>
      </c>
      <c r="E13" s="30" t="s">
        <v>136</v>
      </c>
      <c r="F13" s="32">
        <v>5000000</v>
      </c>
      <c r="G13" s="30">
        <v>15</v>
      </c>
      <c r="H13" s="32">
        <v>0</v>
      </c>
      <c r="I13" s="33">
        <f t="shared" si="0"/>
        <v>333333.33333333331</v>
      </c>
      <c r="J13" s="30">
        <v>26</v>
      </c>
      <c r="K13" s="39">
        <f t="shared" si="1"/>
        <v>-11</v>
      </c>
      <c r="L13" s="30" t="s">
        <v>137</v>
      </c>
    </row>
    <row r="14" spans="1:12" ht="18" customHeight="1" x14ac:dyDescent="0.3">
      <c r="A14" s="38">
        <v>9</v>
      </c>
      <c r="B14" s="30" t="s">
        <v>80</v>
      </c>
      <c r="C14" s="30" t="s">
        <v>81</v>
      </c>
      <c r="D14" s="30" t="s">
        <v>138</v>
      </c>
      <c r="E14" s="30" t="s">
        <v>139</v>
      </c>
      <c r="F14" s="32">
        <v>7000000</v>
      </c>
      <c r="G14" s="30">
        <v>15</v>
      </c>
      <c r="H14" s="32">
        <v>0</v>
      </c>
      <c r="I14" s="33">
        <f t="shared" si="0"/>
        <v>466666.66666666669</v>
      </c>
      <c r="J14" s="30">
        <v>26</v>
      </c>
      <c r="K14" s="39">
        <f t="shared" si="1"/>
        <v>-11</v>
      </c>
      <c r="L14" s="30"/>
    </row>
    <row r="15" spans="1:12" ht="18" customHeight="1" x14ac:dyDescent="0.3">
      <c r="A15" s="40">
        <v>10</v>
      </c>
      <c r="B15" s="30"/>
      <c r="C15" s="30"/>
      <c r="D15" s="30"/>
      <c r="E15" s="30"/>
      <c r="F15" s="32"/>
      <c r="G15" s="30"/>
      <c r="H15" s="32"/>
      <c r="I15" s="33" t="str">
        <f t="shared" si="0"/>
        <v/>
      </c>
      <c r="J15" s="30"/>
      <c r="K15" s="39">
        <f t="shared" si="1"/>
        <v>0</v>
      </c>
      <c r="L15" s="30"/>
    </row>
    <row r="16" spans="1:12" ht="18" customHeight="1" x14ac:dyDescent="0.3">
      <c r="A16" s="40">
        <v>11</v>
      </c>
      <c r="B16" s="30"/>
      <c r="C16" s="30"/>
      <c r="D16" s="30"/>
      <c r="E16" s="30"/>
      <c r="F16" s="32"/>
      <c r="G16" s="30"/>
      <c r="H16" s="32"/>
      <c r="I16" s="33" t="str">
        <f t="shared" si="0"/>
        <v/>
      </c>
      <c r="J16" s="30"/>
      <c r="K16" s="39">
        <f t="shared" si="1"/>
        <v>0</v>
      </c>
      <c r="L16" s="30"/>
    </row>
    <row r="17" spans="1:12" ht="18" customHeight="1" x14ac:dyDescent="0.3">
      <c r="A17" s="40">
        <v>12</v>
      </c>
      <c r="B17" s="30"/>
      <c r="C17" s="30"/>
      <c r="D17" s="30"/>
      <c r="E17" s="30"/>
      <c r="F17" s="32"/>
      <c r="G17" s="30"/>
      <c r="H17" s="32"/>
      <c r="I17" s="33" t="str">
        <f t="shared" si="0"/>
        <v/>
      </c>
      <c r="J17" s="30"/>
      <c r="K17" s="39">
        <f t="shared" si="1"/>
        <v>0</v>
      </c>
      <c r="L17" s="30"/>
    </row>
    <row r="18" spans="1:12" ht="18" customHeight="1" x14ac:dyDescent="0.3">
      <c r="A18" s="40">
        <v>13</v>
      </c>
      <c r="B18" s="30"/>
      <c r="C18" s="30"/>
      <c r="D18" s="30"/>
      <c r="E18" s="30"/>
      <c r="F18" s="32"/>
      <c r="G18" s="30"/>
      <c r="H18" s="32"/>
      <c r="I18" s="33" t="str">
        <f t="shared" si="0"/>
        <v/>
      </c>
      <c r="J18" s="30"/>
      <c r="K18" s="39">
        <f t="shared" si="1"/>
        <v>0</v>
      </c>
      <c r="L18" s="30"/>
    </row>
    <row r="19" spans="1:12" ht="18" customHeight="1" x14ac:dyDescent="0.3">
      <c r="A19" s="40">
        <v>14</v>
      </c>
      <c r="B19" s="30"/>
      <c r="C19" s="30"/>
      <c r="D19" s="30"/>
      <c r="E19" s="30"/>
      <c r="F19" s="32"/>
      <c r="G19" s="30"/>
      <c r="H19" s="32"/>
      <c r="I19" s="33" t="str">
        <f t="shared" si="0"/>
        <v/>
      </c>
      <c r="J19" s="30"/>
      <c r="K19" s="39">
        <f t="shared" si="1"/>
        <v>0</v>
      </c>
      <c r="L19" s="30"/>
    </row>
    <row r="20" spans="1:12" ht="18" customHeight="1" x14ac:dyDescent="0.3">
      <c r="A20" s="40">
        <v>15</v>
      </c>
      <c r="B20" s="30"/>
      <c r="C20" s="30"/>
      <c r="D20" s="30"/>
      <c r="E20" s="30"/>
      <c r="F20" s="32"/>
      <c r="G20" s="30"/>
      <c r="H20" s="32"/>
      <c r="I20" s="33" t="str">
        <f t="shared" si="0"/>
        <v/>
      </c>
      <c r="J20" s="30"/>
      <c r="K20" s="39">
        <f t="shared" si="1"/>
        <v>0</v>
      </c>
      <c r="L20" s="30"/>
    </row>
    <row r="21" spans="1:12" ht="18" customHeight="1" x14ac:dyDescent="0.3">
      <c r="A21" s="40">
        <v>16</v>
      </c>
      <c r="B21" s="30"/>
      <c r="C21" s="30"/>
      <c r="D21" s="30"/>
      <c r="E21" s="30"/>
      <c r="F21" s="32"/>
      <c r="G21" s="30"/>
      <c r="H21" s="32"/>
      <c r="I21" s="33" t="str">
        <f t="shared" si="0"/>
        <v/>
      </c>
      <c r="J21" s="30"/>
      <c r="K21" s="39">
        <f t="shared" si="1"/>
        <v>0</v>
      </c>
      <c r="L21" s="30"/>
    </row>
    <row r="22" spans="1:12" ht="18" customHeight="1" x14ac:dyDescent="0.3">
      <c r="A22" s="40">
        <v>17</v>
      </c>
      <c r="B22" s="30"/>
      <c r="C22" s="30"/>
      <c r="D22" s="30"/>
      <c r="E22" s="30"/>
      <c r="F22" s="32"/>
      <c r="G22" s="30"/>
      <c r="H22" s="32"/>
      <c r="I22" s="33" t="str">
        <f t="shared" si="0"/>
        <v/>
      </c>
      <c r="J22" s="30"/>
      <c r="K22" s="39">
        <f t="shared" si="1"/>
        <v>0</v>
      </c>
      <c r="L22" s="30"/>
    </row>
    <row r="23" spans="1:12" ht="18" customHeight="1" x14ac:dyDescent="0.3">
      <c r="A23" s="40">
        <v>18</v>
      </c>
      <c r="B23" s="30"/>
      <c r="C23" s="30"/>
      <c r="D23" s="30"/>
      <c r="E23" s="30"/>
      <c r="F23" s="32"/>
      <c r="G23" s="30"/>
      <c r="H23" s="32"/>
      <c r="I23" s="33" t="str">
        <f t="shared" si="0"/>
        <v/>
      </c>
      <c r="J23" s="30"/>
      <c r="K23" s="39">
        <f t="shared" si="1"/>
        <v>0</v>
      </c>
      <c r="L23" s="30"/>
    </row>
    <row r="24" spans="1:12" ht="18" customHeight="1" x14ac:dyDescent="0.3">
      <c r="A24" s="40">
        <v>19</v>
      </c>
      <c r="B24" s="30"/>
      <c r="C24" s="30"/>
      <c r="D24" s="30"/>
      <c r="E24" s="30"/>
      <c r="F24" s="32"/>
      <c r="G24" s="30"/>
      <c r="H24" s="32"/>
      <c r="I24" s="33" t="str">
        <f t="shared" si="0"/>
        <v/>
      </c>
      <c r="J24" s="30"/>
      <c r="K24" s="39">
        <f t="shared" si="1"/>
        <v>0</v>
      </c>
      <c r="L24" s="30"/>
    </row>
    <row r="25" spans="1:12" ht="18" customHeight="1" x14ac:dyDescent="0.3">
      <c r="A25" s="40">
        <v>20</v>
      </c>
      <c r="B25" s="30"/>
      <c r="C25" s="30"/>
      <c r="D25" s="30"/>
      <c r="E25" s="30"/>
      <c r="F25" s="32"/>
      <c r="G25" s="30"/>
      <c r="H25" s="32"/>
      <c r="I25" s="33" t="str">
        <f t="shared" si="0"/>
        <v/>
      </c>
      <c r="J25" s="30"/>
      <c r="K25" s="39">
        <f t="shared" si="1"/>
        <v>0</v>
      </c>
      <c r="L25" s="30"/>
    </row>
    <row r="26" spans="1:12" ht="18" customHeight="1" x14ac:dyDescent="0.3">
      <c r="A26" s="40">
        <v>21</v>
      </c>
      <c r="B26" s="30"/>
      <c r="C26" s="30"/>
      <c r="D26" s="30"/>
      <c r="E26" s="30"/>
      <c r="F26" s="32"/>
      <c r="G26" s="30"/>
      <c r="H26" s="32"/>
      <c r="I26" s="33" t="str">
        <f t="shared" si="0"/>
        <v/>
      </c>
      <c r="J26" s="30"/>
      <c r="K26" s="39">
        <f t="shared" si="1"/>
        <v>0</v>
      </c>
      <c r="L26" s="30"/>
    </row>
    <row r="27" spans="1:12" ht="18" customHeight="1" x14ac:dyDescent="0.3">
      <c r="A27" s="40">
        <v>22</v>
      </c>
      <c r="B27" s="30"/>
      <c r="C27" s="30"/>
      <c r="D27" s="30"/>
      <c r="E27" s="30"/>
      <c r="F27" s="32"/>
      <c r="G27" s="30"/>
      <c r="H27" s="32"/>
      <c r="I27" s="33" t="str">
        <f t="shared" si="0"/>
        <v/>
      </c>
      <c r="J27" s="30"/>
      <c r="K27" s="39">
        <f t="shared" si="1"/>
        <v>0</v>
      </c>
      <c r="L27" s="30"/>
    </row>
    <row r="28" spans="1:12" ht="18" customHeight="1" x14ac:dyDescent="0.3">
      <c r="A28" s="40">
        <v>23</v>
      </c>
      <c r="B28" s="30"/>
      <c r="C28" s="30"/>
      <c r="D28" s="30"/>
      <c r="E28" s="30"/>
      <c r="F28" s="32"/>
      <c r="G28" s="30"/>
      <c r="H28" s="32"/>
      <c r="I28" s="33" t="str">
        <f t="shared" si="0"/>
        <v/>
      </c>
      <c r="J28" s="30"/>
      <c r="K28" s="39">
        <f t="shared" si="1"/>
        <v>0</v>
      </c>
      <c r="L28" s="30"/>
    </row>
    <row r="29" spans="1:12" ht="18" customHeight="1" x14ac:dyDescent="0.3">
      <c r="A29" s="40">
        <v>24</v>
      </c>
      <c r="B29" s="30"/>
      <c r="C29" s="30"/>
      <c r="D29" s="30"/>
      <c r="E29" s="30"/>
      <c r="F29" s="32"/>
      <c r="G29" s="30"/>
      <c r="H29" s="32"/>
      <c r="I29" s="33" t="str">
        <f t="shared" si="0"/>
        <v/>
      </c>
      <c r="J29" s="30"/>
      <c r="K29" s="39">
        <f t="shared" si="1"/>
        <v>0</v>
      </c>
      <c r="L29" s="30"/>
    </row>
  </sheetData>
  <mergeCells count="2">
    <mergeCell ref="A2:L2"/>
    <mergeCell ref="A4:L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13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8.6640625" defaultRowHeight="14.4" x14ac:dyDescent="0.3"/>
  <cols>
    <col min="1" max="1" width="5" customWidth="1"/>
    <col min="2" max="2" width="18" customWidth="1"/>
    <col min="3" max="3" width="28" customWidth="1"/>
    <col min="4" max="5" width="16" customWidth="1"/>
    <col min="6" max="16" width="14" customWidth="1"/>
  </cols>
  <sheetData>
    <row r="2" spans="1:16" ht="30" customHeight="1" x14ac:dyDescent="0.3">
      <c r="A2" s="2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4.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3.5" customHeight="1" x14ac:dyDescent="0.3">
      <c r="A4" s="54" t="s">
        <v>141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3">
      <c r="A5" s="28" t="s">
        <v>34</v>
      </c>
      <c r="B5" s="28" t="s">
        <v>35</v>
      </c>
      <c r="C5" s="28" t="s">
        <v>142</v>
      </c>
      <c r="D5" s="28" t="s">
        <v>143</v>
      </c>
      <c r="E5" s="28" t="s">
        <v>144</v>
      </c>
      <c r="F5" s="28" t="s">
        <v>145</v>
      </c>
      <c r="G5" s="28" t="s">
        <v>146</v>
      </c>
      <c r="H5" s="28" t="s">
        <v>147</v>
      </c>
      <c r="I5" s="28" t="s">
        <v>148</v>
      </c>
      <c r="J5" s="28" t="s">
        <v>149</v>
      </c>
      <c r="K5" s="28" t="s">
        <v>150</v>
      </c>
      <c r="L5" s="28" t="s">
        <v>151</v>
      </c>
      <c r="M5" s="28" t="s">
        <v>152</v>
      </c>
      <c r="N5" s="28" t="s">
        <v>153</v>
      </c>
      <c r="O5" s="28" t="s">
        <v>154</v>
      </c>
      <c r="P5" s="28" t="s">
        <v>155</v>
      </c>
    </row>
    <row r="6" spans="1:16" ht="18" customHeight="1" x14ac:dyDescent="0.3">
      <c r="A6" s="41">
        <v>1</v>
      </c>
      <c r="B6" s="30" t="s">
        <v>73</v>
      </c>
      <c r="C6" s="30" t="s">
        <v>156</v>
      </c>
      <c r="D6" s="32">
        <v>18000000</v>
      </c>
      <c r="E6" s="22">
        <v>8</v>
      </c>
      <c r="F6" s="33">
        <f t="shared" ref="F6:F12" si="0">IFERROR(D6/E6,"")</f>
        <v>2250000</v>
      </c>
      <c r="G6" s="33">
        <f t="shared" ref="G6:G12" si="1">IFERROR(D6/E6,"")</f>
        <v>2250000</v>
      </c>
      <c r="H6" s="33">
        <f t="shared" ref="H6:H12" si="2">IFERROR(D6/E6,"")</f>
        <v>2250000</v>
      </c>
      <c r="I6" s="33">
        <f t="shared" ref="I6:I12" si="3">IFERROR(D6/E6,"")</f>
        <v>2250000</v>
      </c>
      <c r="J6" s="33">
        <f t="shared" ref="J6:J12" si="4">IFERROR(D6/E6,"")</f>
        <v>2250000</v>
      </c>
      <c r="K6" s="33">
        <f t="shared" ref="K6:K12" si="5">IFERROR(D6/E6,"")</f>
        <v>2250000</v>
      </c>
      <c r="L6" s="33">
        <f t="shared" ref="L6:L12" si="6">IFERROR(D6/E6,"")</f>
        <v>2250000</v>
      </c>
      <c r="M6" s="33">
        <f t="shared" ref="M6:M12" si="7">IFERROR(D6/E6,"")</f>
        <v>2250000</v>
      </c>
      <c r="N6" s="33">
        <f t="shared" ref="N6:N12" si="8">IFERROR(D6/E6,"")</f>
        <v>2250000</v>
      </c>
      <c r="O6" s="33">
        <f t="shared" ref="O6:O12" si="9">IFERROR(D6/E6,"")</f>
        <v>2250000</v>
      </c>
      <c r="P6" s="33">
        <f t="shared" ref="P6:P12" si="10">IFERROR(D6/E6,"")</f>
        <v>2250000</v>
      </c>
    </row>
    <row r="7" spans="1:16" ht="18" customHeight="1" x14ac:dyDescent="0.3">
      <c r="A7" s="41">
        <v>2</v>
      </c>
      <c r="B7" s="30" t="s">
        <v>77</v>
      </c>
      <c r="C7" s="30" t="s">
        <v>157</v>
      </c>
      <c r="D7" s="32">
        <v>14000000</v>
      </c>
      <c r="E7" s="22">
        <v>25</v>
      </c>
      <c r="F7" s="33">
        <f t="shared" si="0"/>
        <v>560000</v>
      </c>
      <c r="G7" s="33">
        <f t="shared" si="1"/>
        <v>560000</v>
      </c>
      <c r="H7" s="33">
        <f t="shared" si="2"/>
        <v>560000</v>
      </c>
      <c r="I7" s="33">
        <f t="shared" si="3"/>
        <v>560000</v>
      </c>
      <c r="J7" s="33">
        <f t="shared" si="4"/>
        <v>560000</v>
      </c>
      <c r="K7" s="33">
        <f t="shared" si="5"/>
        <v>560000</v>
      </c>
      <c r="L7" s="33">
        <f t="shared" si="6"/>
        <v>560000</v>
      </c>
      <c r="M7" s="33">
        <f t="shared" si="7"/>
        <v>560000</v>
      </c>
      <c r="N7" s="33">
        <f t="shared" si="8"/>
        <v>560000</v>
      </c>
      <c r="O7" s="33">
        <f t="shared" si="9"/>
        <v>560000</v>
      </c>
      <c r="P7" s="33">
        <f t="shared" si="10"/>
        <v>560000</v>
      </c>
    </row>
    <row r="8" spans="1:16" ht="18" customHeight="1" x14ac:dyDescent="0.3">
      <c r="A8" s="41">
        <v>3</v>
      </c>
      <c r="B8" s="30" t="s">
        <v>123</v>
      </c>
      <c r="C8" s="30" t="s">
        <v>158</v>
      </c>
      <c r="D8" s="32">
        <v>8000000</v>
      </c>
      <c r="E8" s="22">
        <v>40</v>
      </c>
      <c r="F8" s="33">
        <f t="shared" si="0"/>
        <v>200000</v>
      </c>
      <c r="G8" s="33">
        <f t="shared" si="1"/>
        <v>200000</v>
      </c>
      <c r="H8" s="33">
        <f t="shared" si="2"/>
        <v>200000</v>
      </c>
      <c r="I8" s="33">
        <f t="shared" si="3"/>
        <v>200000</v>
      </c>
      <c r="J8" s="33">
        <f t="shared" si="4"/>
        <v>200000</v>
      </c>
      <c r="K8" s="33">
        <f t="shared" si="5"/>
        <v>200000</v>
      </c>
      <c r="L8" s="33">
        <f t="shared" si="6"/>
        <v>200000</v>
      </c>
      <c r="M8" s="33">
        <f t="shared" si="7"/>
        <v>200000</v>
      </c>
      <c r="N8" s="33">
        <f t="shared" si="8"/>
        <v>200000</v>
      </c>
      <c r="O8" s="33">
        <f t="shared" si="9"/>
        <v>200000</v>
      </c>
      <c r="P8" s="33">
        <f t="shared" si="10"/>
        <v>200000</v>
      </c>
    </row>
    <row r="9" spans="1:16" ht="18" customHeight="1" x14ac:dyDescent="0.3">
      <c r="A9" s="41">
        <v>4</v>
      </c>
      <c r="B9" s="30" t="s">
        <v>128</v>
      </c>
      <c r="C9" s="30" t="s">
        <v>159</v>
      </c>
      <c r="D9" s="32">
        <v>30000000</v>
      </c>
      <c r="E9" s="22">
        <v>30</v>
      </c>
      <c r="F9" s="33">
        <f t="shared" si="0"/>
        <v>1000000</v>
      </c>
      <c r="G9" s="33">
        <f t="shared" si="1"/>
        <v>1000000</v>
      </c>
      <c r="H9" s="33">
        <f t="shared" si="2"/>
        <v>1000000</v>
      </c>
      <c r="I9" s="33">
        <f t="shared" si="3"/>
        <v>1000000</v>
      </c>
      <c r="J9" s="33">
        <f t="shared" si="4"/>
        <v>1000000</v>
      </c>
      <c r="K9" s="33">
        <f t="shared" si="5"/>
        <v>1000000</v>
      </c>
      <c r="L9" s="33">
        <f t="shared" si="6"/>
        <v>1000000</v>
      </c>
      <c r="M9" s="33">
        <f t="shared" si="7"/>
        <v>1000000</v>
      </c>
      <c r="N9" s="33">
        <f t="shared" si="8"/>
        <v>1000000</v>
      </c>
      <c r="O9" s="33">
        <f t="shared" si="9"/>
        <v>1000000</v>
      </c>
      <c r="P9" s="33">
        <f t="shared" si="10"/>
        <v>1000000</v>
      </c>
    </row>
    <row r="10" spans="1:16" ht="18" customHeight="1" x14ac:dyDescent="0.3">
      <c r="A10" s="41">
        <v>5</v>
      </c>
      <c r="B10" s="30" t="s">
        <v>131</v>
      </c>
      <c r="C10" s="30" t="s">
        <v>160</v>
      </c>
      <c r="D10" s="32">
        <v>25000000</v>
      </c>
      <c r="E10" s="22">
        <v>50</v>
      </c>
      <c r="F10" s="33">
        <f t="shared" si="0"/>
        <v>500000</v>
      </c>
      <c r="G10" s="33">
        <f t="shared" si="1"/>
        <v>500000</v>
      </c>
      <c r="H10" s="33">
        <f t="shared" si="2"/>
        <v>500000</v>
      </c>
      <c r="I10" s="33">
        <f t="shared" si="3"/>
        <v>500000</v>
      </c>
      <c r="J10" s="33">
        <f t="shared" si="4"/>
        <v>500000</v>
      </c>
      <c r="K10" s="33">
        <f t="shared" si="5"/>
        <v>500000</v>
      </c>
      <c r="L10" s="33">
        <f t="shared" si="6"/>
        <v>500000</v>
      </c>
      <c r="M10" s="33">
        <f t="shared" si="7"/>
        <v>500000</v>
      </c>
      <c r="N10" s="33">
        <f t="shared" si="8"/>
        <v>500000</v>
      </c>
      <c r="O10" s="33">
        <f t="shared" si="9"/>
        <v>500000</v>
      </c>
      <c r="P10" s="33">
        <f t="shared" si="10"/>
        <v>500000</v>
      </c>
    </row>
    <row r="11" spans="1:16" ht="18" customHeight="1" x14ac:dyDescent="0.3">
      <c r="A11" s="41">
        <v>6</v>
      </c>
      <c r="B11" s="30" t="s">
        <v>135</v>
      </c>
      <c r="C11" s="30" t="s">
        <v>161</v>
      </c>
      <c r="D11" s="32">
        <v>5000000</v>
      </c>
      <c r="E11" s="22">
        <v>15</v>
      </c>
      <c r="F11" s="33">
        <f t="shared" si="0"/>
        <v>333333.33333333331</v>
      </c>
      <c r="G11" s="33">
        <f t="shared" si="1"/>
        <v>333333.33333333331</v>
      </c>
      <c r="H11" s="33">
        <f t="shared" si="2"/>
        <v>333333.33333333331</v>
      </c>
      <c r="I11" s="33">
        <f t="shared" si="3"/>
        <v>333333.33333333331</v>
      </c>
      <c r="J11" s="33">
        <f t="shared" si="4"/>
        <v>333333.33333333331</v>
      </c>
      <c r="K11" s="33">
        <f t="shared" si="5"/>
        <v>333333.33333333331</v>
      </c>
      <c r="L11" s="33">
        <f t="shared" si="6"/>
        <v>333333.33333333331</v>
      </c>
      <c r="M11" s="33">
        <f t="shared" si="7"/>
        <v>333333.33333333331</v>
      </c>
      <c r="N11" s="33">
        <f t="shared" si="8"/>
        <v>333333.33333333331</v>
      </c>
      <c r="O11" s="33">
        <f t="shared" si="9"/>
        <v>333333.33333333331</v>
      </c>
      <c r="P11" s="33">
        <f t="shared" si="10"/>
        <v>333333.33333333331</v>
      </c>
    </row>
    <row r="12" spans="1:16" ht="18" customHeight="1" x14ac:dyDescent="0.3">
      <c r="A12" s="41">
        <v>7</v>
      </c>
      <c r="B12" s="30" t="s">
        <v>93</v>
      </c>
      <c r="C12" s="30" t="s">
        <v>94</v>
      </c>
      <c r="D12" s="32">
        <v>120000000</v>
      </c>
      <c r="E12" s="22">
        <v>30</v>
      </c>
      <c r="F12" s="33">
        <f t="shared" si="0"/>
        <v>4000000</v>
      </c>
      <c r="G12" s="33">
        <f t="shared" si="1"/>
        <v>4000000</v>
      </c>
      <c r="H12" s="33">
        <f t="shared" si="2"/>
        <v>4000000</v>
      </c>
      <c r="I12" s="33">
        <f t="shared" si="3"/>
        <v>4000000</v>
      </c>
      <c r="J12" s="33">
        <f t="shared" si="4"/>
        <v>4000000</v>
      </c>
      <c r="K12" s="33">
        <f t="shared" si="5"/>
        <v>4000000</v>
      </c>
      <c r="L12" s="33">
        <f t="shared" si="6"/>
        <v>4000000</v>
      </c>
      <c r="M12" s="33">
        <f t="shared" si="7"/>
        <v>4000000</v>
      </c>
      <c r="N12" s="33">
        <f t="shared" si="8"/>
        <v>4000000</v>
      </c>
      <c r="O12" s="33">
        <f t="shared" si="9"/>
        <v>4000000</v>
      </c>
      <c r="P12" s="33">
        <f t="shared" si="10"/>
        <v>4000000</v>
      </c>
    </row>
    <row r="13" spans="1:16" ht="19.5" customHeight="1" x14ac:dyDescent="0.3">
      <c r="A13" s="3" t="s">
        <v>162</v>
      </c>
      <c r="B13" s="3"/>
      <c r="C13" s="3"/>
      <c r="F13" s="42">
        <f t="shared" ref="F13:P13" si="11">SUM(F6:F12)</f>
        <v>8843333.3333333321</v>
      </c>
      <c r="G13" s="42">
        <f t="shared" si="11"/>
        <v>8843333.3333333321</v>
      </c>
      <c r="H13" s="42">
        <f t="shared" si="11"/>
        <v>8843333.3333333321</v>
      </c>
      <c r="I13" s="42">
        <f t="shared" si="11"/>
        <v>8843333.3333333321</v>
      </c>
      <c r="J13" s="42">
        <f t="shared" si="11"/>
        <v>8843333.3333333321</v>
      </c>
      <c r="K13" s="42">
        <f t="shared" si="11"/>
        <v>8843333.3333333321</v>
      </c>
      <c r="L13" s="42">
        <f t="shared" si="11"/>
        <v>8843333.3333333321</v>
      </c>
      <c r="M13" s="42">
        <f t="shared" si="11"/>
        <v>8843333.3333333321</v>
      </c>
      <c r="N13" s="42">
        <f t="shared" si="11"/>
        <v>8843333.3333333321</v>
      </c>
      <c r="O13" s="42">
        <f t="shared" si="11"/>
        <v>8843333.3333333321</v>
      </c>
      <c r="P13" s="42">
        <f t="shared" si="11"/>
        <v>8843333.3333333321</v>
      </c>
    </row>
  </sheetData>
  <mergeCells count="3">
    <mergeCell ref="A2:P2"/>
    <mergeCell ref="A4:P4"/>
    <mergeCell ref="A13:C13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9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5" customWidth="1"/>
    <col min="2" max="2" width="18" customWidth="1"/>
    <col min="3" max="3" width="28" customWidth="1"/>
    <col min="4" max="4" width="18" customWidth="1"/>
    <col min="5" max="5" width="22" customWidth="1"/>
    <col min="6" max="7" width="16" customWidth="1"/>
    <col min="8" max="8" width="14" customWidth="1"/>
    <col min="9" max="10" width="16" customWidth="1"/>
    <col min="11" max="11" width="18" customWidth="1"/>
    <col min="12" max="12" width="22" customWidth="1"/>
  </cols>
  <sheetData>
    <row r="2" spans="1:12" ht="27.75" customHeight="1" x14ac:dyDescent="0.3">
      <c r="A2" s="2" t="s">
        <v>163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4.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.75" customHeight="1" x14ac:dyDescent="0.3">
      <c r="A4" s="1" t="s">
        <v>164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6" customHeight="1" x14ac:dyDescent="0.3">
      <c r="A5" s="28" t="s">
        <v>34</v>
      </c>
      <c r="B5" s="28" t="s">
        <v>35</v>
      </c>
      <c r="C5" s="28" t="s">
        <v>165</v>
      </c>
      <c r="D5" s="28" t="s">
        <v>166</v>
      </c>
      <c r="E5" s="28" t="s">
        <v>167</v>
      </c>
      <c r="F5" s="28" t="s">
        <v>168</v>
      </c>
      <c r="G5" s="28" t="s">
        <v>50</v>
      </c>
      <c r="H5" s="28" t="s">
        <v>169</v>
      </c>
      <c r="I5" s="28" t="s">
        <v>170</v>
      </c>
      <c r="J5" s="28" t="s">
        <v>171</v>
      </c>
      <c r="K5" s="28" t="s">
        <v>172</v>
      </c>
      <c r="L5" s="28" t="s">
        <v>57</v>
      </c>
    </row>
    <row r="6" spans="1:12" ht="18" customHeight="1" x14ac:dyDescent="0.3">
      <c r="A6" s="38">
        <v>1</v>
      </c>
      <c r="B6" s="30" t="s">
        <v>58</v>
      </c>
      <c r="C6" s="30" t="s">
        <v>118</v>
      </c>
      <c r="D6" s="31" t="s">
        <v>68</v>
      </c>
      <c r="E6" s="30" t="s">
        <v>173</v>
      </c>
      <c r="F6" s="32">
        <v>45000000</v>
      </c>
      <c r="G6" s="32">
        <v>8500000</v>
      </c>
      <c r="H6" s="33">
        <f t="shared" ref="H6:H19" si="0">IFERROR(F6-G6,"")</f>
        <v>36500000</v>
      </c>
      <c r="I6" s="43" t="s">
        <v>174</v>
      </c>
      <c r="J6" s="30" t="s">
        <v>71</v>
      </c>
      <c r="K6" s="30" t="s">
        <v>70</v>
      </c>
      <c r="L6" s="30" t="s">
        <v>175</v>
      </c>
    </row>
    <row r="7" spans="1:12" ht="18" customHeight="1" x14ac:dyDescent="0.3">
      <c r="A7" s="38">
        <v>2</v>
      </c>
      <c r="B7" s="30" t="s">
        <v>80</v>
      </c>
      <c r="C7" s="30" t="s">
        <v>81</v>
      </c>
      <c r="D7" s="31" t="s">
        <v>68</v>
      </c>
      <c r="E7" s="30" t="s">
        <v>176</v>
      </c>
      <c r="F7" s="32">
        <v>92000000</v>
      </c>
      <c r="G7" s="32">
        <v>0</v>
      </c>
      <c r="H7" s="33">
        <f t="shared" si="0"/>
        <v>92000000</v>
      </c>
      <c r="I7" s="44" t="s">
        <v>177</v>
      </c>
      <c r="J7" s="30" t="s">
        <v>178</v>
      </c>
      <c r="K7" s="30" t="s">
        <v>90</v>
      </c>
      <c r="L7" s="30" t="s">
        <v>179</v>
      </c>
    </row>
    <row r="8" spans="1:12" ht="18" customHeight="1" x14ac:dyDescent="0.3">
      <c r="A8" s="38">
        <v>3</v>
      </c>
      <c r="B8" s="30" t="s">
        <v>93</v>
      </c>
      <c r="C8" s="30" t="s">
        <v>94</v>
      </c>
      <c r="D8" s="31" t="s">
        <v>68</v>
      </c>
      <c r="E8" s="30" t="s">
        <v>180</v>
      </c>
      <c r="F8" s="32">
        <v>120000000</v>
      </c>
      <c r="G8" s="32">
        <v>0</v>
      </c>
      <c r="H8" s="33">
        <f t="shared" si="0"/>
        <v>120000000</v>
      </c>
      <c r="I8" s="44" t="s">
        <v>181</v>
      </c>
      <c r="J8" s="30" t="s">
        <v>104</v>
      </c>
      <c r="K8" s="30" t="s">
        <v>103</v>
      </c>
      <c r="L8" s="30" t="s">
        <v>182</v>
      </c>
    </row>
    <row r="9" spans="1:12" ht="18" customHeight="1" x14ac:dyDescent="0.3">
      <c r="A9" s="40">
        <v>4</v>
      </c>
      <c r="B9" s="30"/>
      <c r="C9" s="30"/>
      <c r="D9" s="30"/>
      <c r="E9" s="30"/>
      <c r="F9" s="32"/>
      <c r="G9" s="32"/>
      <c r="H9" s="33">
        <f t="shared" si="0"/>
        <v>0</v>
      </c>
      <c r="I9" s="30"/>
      <c r="J9" s="30"/>
      <c r="K9" s="30"/>
      <c r="L9" s="30"/>
    </row>
    <row r="10" spans="1:12" ht="18" customHeight="1" x14ac:dyDescent="0.3">
      <c r="A10" s="40">
        <v>5</v>
      </c>
      <c r="B10" s="30"/>
      <c r="C10" s="30"/>
      <c r="D10" s="30"/>
      <c r="E10" s="30"/>
      <c r="F10" s="32"/>
      <c r="G10" s="32"/>
      <c r="H10" s="33">
        <f t="shared" si="0"/>
        <v>0</v>
      </c>
      <c r="I10" s="30"/>
      <c r="J10" s="30"/>
      <c r="K10" s="30"/>
      <c r="L10" s="30"/>
    </row>
    <row r="11" spans="1:12" ht="18" customHeight="1" x14ac:dyDescent="0.3">
      <c r="A11" s="40">
        <v>6</v>
      </c>
      <c r="B11" s="30"/>
      <c r="C11" s="30"/>
      <c r="D11" s="30"/>
      <c r="E11" s="30"/>
      <c r="F11" s="32"/>
      <c r="G11" s="32"/>
      <c r="H11" s="33">
        <f t="shared" si="0"/>
        <v>0</v>
      </c>
      <c r="I11" s="30"/>
      <c r="J11" s="30"/>
      <c r="K11" s="30"/>
      <c r="L11" s="30"/>
    </row>
    <row r="12" spans="1:12" ht="18" customHeight="1" x14ac:dyDescent="0.3">
      <c r="A12" s="40">
        <v>7</v>
      </c>
      <c r="B12" s="30"/>
      <c r="C12" s="30"/>
      <c r="D12" s="30"/>
      <c r="E12" s="30"/>
      <c r="F12" s="32"/>
      <c r="G12" s="32"/>
      <c r="H12" s="33">
        <f t="shared" si="0"/>
        <v>0</v>
      </c>
      <c r="I12" s="30"/>
      <c r="J12" s="30"/>
      <c r="K12" s="30"/>
      <c r="L12" s="30"/>
    </row>
    <row r="13" spans="1:12" ht="18" customHeight="1" x14ac:dyDescent="0.3">
      <c r="A13" s="40">
        <v>8</v>
      </c>
      <c r="B13" s="30"/>
      <c r="C13" s="30"/>
      <c r="D13" s="30"/>
      <c r="E13" s="30"/>
      <c r="F13" s="32"/>
      <c r="G13" s="32"/>
      <c r="H13" s="33">
        <f t="shared" si="0"/>
        <v>0</v>
      </c>
      <c r="I13" s="30"/>
      <c r="J13" s="30"/>
      <c r="K13" s="30"/>
      <c r="L13" s="30"/>
    </row>
    <row r="14" spans="1:12" ht="18" customHeight="1" x14ac:dyDescent="0.3">
      <c r="A14" s="40">
        <v>9</v>
      </c>
      <c r="B14" s="30"/>
      <c r="C14" s="30"/>
      <c r="D14" s="30"/>
      <c r="E14" s="30"/>
      <c r="F14" s="32"/>
      <c r="G14" s="32"/>
      <c r="H14" s="33">
        <f t="shared" si="0"/>
        <v>0</v>
      </c>
      <c r="I14" s="30"/>
      <c r="J14" s="30"/>
      <c r="K14" s="30"/>
      <c r="L14" s="30"/>
    </row>
    <row r="15" spans="1:12" ht="18" customHeight="1" x14ac:dyDescent="0.3">
      <c r="A15" s="40">
        <v>10</v>
      </c>
      <c r="B15" s="30"/>
      <c r="C15" s="30"/>
      <c r="D15" s="30"/>
      <c r="E15" s="30"/>
      <c r="F15" s="32"/>
      <c r="G15" s="32"/>
      <c r="H15" s="33">
        <f t="shared" si="0"/>
        <v>0</v>
      </c>
      <c r="I15" s="30"/>
      <c r="J15" s="30"/>
      <c r="K15" s="30"/>
      <c r="L15" s="30"/>
    </row>
    <row r="16" spans="1:12" ht="18" customHeight="1" x14ac:dyDescent="0.3">
      <c r="A16" s="40">
        <v>11</v>
      </c>
      <c r="B16" s="30"/>
      <c r="C16" s="30"/>
      <c r="D16" s="30"/>
      <c r="E16" s="30"/>
      <c r="F16" s="32"/>
      <c r="G16" s="32"/>
      <c r="H16" s="33">
        <f t="shared" si="0"/>
        <v>0</v>
      </c>
      <c r="I16" s="30"/>
      <c r="J16" s="30"/>
      <c r="K16" s="30"/>
      <c r="L16" s="30"/>
    </row>
    <row r="17" spans="1:12" ht="18" customHeight="1" x14ac:dyDescent="0.3">
      <c r="A17" s="40">
        <v>12</v>
      </c>
      <c r="B17" s="30"/>
      <c r="C17" s="30"/>
      <c r="D17" s="30"/>
      <c r="E17" s="30"/>
      <c r="F17" s="32"/>
      <c r="G17" s="32"/>
      <c r="H17" s="33">
        <f t="shared" si="0"/>
        <v>0</v>
      </c>
      <c r="I17" s="30"/>
      <c r="J17" s="30"/>
      <c r="K17" s="30"/>
      <c r="L17" s="30"/>
    </row>
    <row r="18" spans="1:12" ht="18" customHeight="1" x14ac:dyDescent="0.3">
      <c r="A18" s="40">
        <v>13</v>
      </c>
      <c r="B18" s="30"/>
      <c r="C18" s="30"/>
      <c r="D18" s="30"/>
      <c r="E18" s="30"/>
      <c r="F18" s="32"/>
      <c r="G18" s="32"/>
      <c r="H18" s="33">
        <f t="shared" si="0"/>
        <v>0</v>
      </c>
      <c r="I18" s="30"/>
      <c r="J18" s="30"/>
      <c r="K18" s="30"/>
      <c r="L18" s="30"/>
    </row>
    <row r="19" spans="1:12" ht="18" customHeight="1" x14ac:dyDescent="0.3">
      <c r="A19" s="40">
        <v>14</v>
      </c>
      <c r="B19" s="30"/>
      <c r="C19" s="30"/>
      <c r="D19" s="30"/>
      <c r="E19" s="30"/>
      <c r="F19" s="32"/>
      <c r="G19" s="32"/>
      <c r="H19" s="33">
        <f t="shared" si="0"/>
        <v>0</v>
      </c>
      <c r="I19" s="30"/>
      <c r="J19" s="30"/>
      <c r="K19" s="30"/>
      <c r="L19" s="30"/>
    </row>
  </sheetData>
  <mergeCells count="2">
    <mergeCell ref="A2:L2"/>
    <mergeCell ref="A4:L4"/>
  </mergeCells>
  <dataValidations count="1">
    <dataValidation type="list" allowBlank="1" sqref="I6:I30" xr:uid="{00000000-0002-0000-0400-000000000000}">
      <formula1>"Impairment confirmed,No impairment,Under review,Derecognition"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9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5" customWidth="1"/>
    <col min="2" max="2" width="18" customWidth="1"/>
    <col min="3" max="3" width="28" customWidth="1"/>
    <col min="4" max="4" width="20" customWidth="1"/>
    <col min="5" max="5" width="22" customWidth="1"/>
    <col min="6" max="6" width="20" customWidth="1"/>
    <col min="7" max="7" width="16" customWidth="1"/>
    <col min="8" max="8" width="22" customWidth="1"/>
    <col min="9" max="9" width="14" customWidth="1"/>
    <col min="10" max="10" width="18" customWidth="1"/>
    <col min="11" max="12" width="22" customWidth="1"/>
  </cols>
  <sheetData>
    <row r="2" spans="1:12" ht="27.75" customHeight="1" x14ac:dyDescent="0.3">
      <c r="A2" s="2" t="s">
        <v>183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4.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.75" customHeight="1" x14ac:dyDescent="0.3">
      <c r="A4" s="1" t="s">
        <v>184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6" customHeight="1" x14ac:dyDescent="0.3">
      <c r="A5" s="28" t="s">
        <v>34</v>
      </c>
      <c r="B5" s="28" t="s">
        <v>35</v>
      </c>
      <c r="C5" s="28" t="s">
        <v>185</v>
      </c>
      <c r="D5" s="28" t="s">
        <v>186</v>
      </c>
      <c r="E5" s="28" t="s">
        <v>187</v>
      </c>
      <c r="F5" s="28" t="s">
        <v>188</v>
      </c>
      <c r="G5" s="28" t="s">
        <v>189</v>
      </c>
      <c r="H5" s="28" t="s">
        <v>190</v>
      </c>
      <c r="I5" s="28" t="s">
        <v>191</v>
      </c>
      <c r="J5" s="28" t="s">
        <v>192</v>
      </c>
      <c r="K5" s="28" t="s">
        <v>193</v>
      </c>
      <c r="L5" s="28" t="s">
        <v>194</v>
      </c>
    </row>
    <row r="6" spans="1:12" ht="18" customHeight="1" x14ac:dyDescent="0.3">
      <c r="A6" s="38">
        <v>1</v>
      </c>
      <c r="B6" s="30" t="s">
        <v>195</v>
      </c>
      <c r="C6" s="30" t="s">
        <v>196</v>
      </c>
      <c r="D6" s="30" t="s">
        <v>197</v>
      </c>
      <c r="E6" s="30" t="s">
        <v>198</v>
      </c>
      <c r="F6" s="30" t="s">
        <v>199</v>
      </c>
      <c r="G6" s="30" t="s">
        <v>200</v>
      </c>
      <c r="H6" s="30" t="s">
        <v>201</v>
      </c>
      <c r="I6" s="30" t="s">
        <v>202</v>
      </c>
      <c r="J6" s="30" t="s">
        <v>203</v>
      </c>
      <c r="K6" s="30" t="s">
        <v>204</v>
      </c>
      <c r="L6" s="30" t="s">
        <v>205</v>
      </c>
    </row>
    <row r="7" spans="1:12" ht="18" customHeight="1" x14ac:dyDescent="0.3">
      <c r="A7" s="38">
        <v>2</v>
      </c>
      <c r="B7" s="30" t="s">
        <v>206</v>
      </c>
      <c r="C7" s="30" t="s">
        <v>207</v>
      </c>
      <c r="D7" s="30" t="s">
        <v>208</v>
      </c>
      <c r="E7" s="30" t="s">
        <v>209</v>
      </c>
      <c r="F7" s="30" t="s">
        <v>210</v>
      </c>
      <c r="G7" s="30" t="s">
        <v>211</v>
      </c>
      <c r="H7" s="30" t="s">
        <v>212</v>
      </c>
      <c r="I7" s="30" t="s">
        <v>213</v>
      </c>
      <c r="J7" s="32">
        <v>4500000</v>
      </c>
      <c r="K7" s="30" t="s">
        <v>214</v>
      </c>
      <c r="L7" s="30" t="s">
        <v>215</v>
      </c>
    </row>
    <row r="9" spans="1:12" ht="13.5" customHeight="1" x14ac:dyDescent="0.3">
      <c r="A9" s="55" t="s">
        <v>216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ht="18" customHeight="1" x14ac:dyDescent="0.3">
      <c r="A10" s="40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 ht="18" customHeight="1" x14ac:dyDescent="0.3">
      <c r="A11" s="40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18" customHeight="1" x14ac:dyDescent="0.3">
      <c r="A12" s="40">
        <v>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18" customHeight="1" x14ac:dyDescent="0.3">
      <c r="A13" s="40">
        <v>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 ht="18" customHeight="1" x14ac:dyDescent="0.3">
      <c r="A14" s="40">
        <v>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 ht="18" customHeight="1" x14ac:dyDescent="0.3">
      <c r="A15" s="40">
        <v>10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18" customHeight="1" x14ac:dyDescent="0.3">
      <c r="A16" s="40">
        <v>11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8" customHeight="1" x14ac:dyDescent="0.3">
      <c r="A17" s="40">
        <v>12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 ht="18" customHeight="1" x14ac:dyDescent="0.3">
      <c r="A18" s="40">
        <v>13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 ht="18" customHeight="1" x14ac:dyDescent="0.3">
      <c r="A19" s="40">
        <v>14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</sheetData>
  <mergeCells count="3">
    <mergeCell ref="A2:L2"/>
    <mergeCell ref="A4:L4"/>
    <mergeCell ref="A9:L9"/>
  </mergeCells>
  <dataValidations count="2">
    <dataValidation type="list" allowBlank="1" sqref="I6:I25" xr:uid="{00000000-0002-0000-0500-000000000000}">
      <formula1>"Yes,No"</formula1>
      <formula2>0</formula2>
    </dataValidation>
    <dataValidation type="list" allowBlank="1" sqref="K6:K25" xr:uid="{00000000-0002-0000-0500-000001000000}">
      <formula1>"Protected,Maintained,At Risk,Deteriorating,Unknown"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3"/>
  <sheetViews>
    <sheetView showGridLines="0" zoomScaleNormal="100" workbookViewId="0"/>
  </sheetViews>
  <sheetFormatPr defaultColWidth="8.6640625" defaultRowHeight="14.4" x14ac:dyDescent="0.3"/>
  <cols>
    <col min="1" max="1" width="28" customWidth="1"/>
    <col min="2" max="3" width="20" customWidth="1"/>
    <col min="4" max="4" width="8" customWidth="1"/>
    <col min="5" max="5" width="28" customWidth="1"/>
    <col min="6" max="6" width="20" customWidth="1"/>
    <col min="7" max="7" width="8" customWidth="1"/>
    <col min="8" max="9" width="28" customWidth="1"/>
  </cols>
  <sheetData>
    <row r="2" spans="1:9" ht="27.75" customHeight="1" x14ac:dyDescent="0.3">
      <c r="A2" s="2" t="s">
        <v>217</v>
      </c>
      <c r="B2" s="2"/>
      <c r="C2" s="2"/>
      <c r="D2" s="2"/>
      <c r="E2" s="2"/>
      <c r="F2" s="2"/>
      <c r="G2" s="2"/>
      <c r="H2" s="2"/>
      <c r="I2" s="2"/>
    </row>
    <row r="3" spans="1:9" ht="4.5" customHeigh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9" ht="15.75" customHeight="1" x14ac:dyDescent="0.3">
      <c r="A4" s="56" t="s">
        <v>218</v>
      </c>
      <c r="B4" s="56"/>
      <c r="C4" s="56"/>
      <c r="E4" s="56" t="s">
        <v>219</v>
      </c>
      <c r="F4" s="56"/>
      <c r="G4" s="56"/>
      <c r="H4" s="56"/>
      <c r="I4" s="56"/>
    </row>
    <row r="5" spans="1:9" ht="30" customHeight="1" x14ac:dyDescent="0.3">
      <c r="A5" s="28" t="s">
        <v>220</v>
      </c>
      <c r="B5" s="28" t="s">
        <v>221</v>
      </c>
      <c r="C5" s="28" t="s">
        <v>57</v>
      </c>
      <c r="E5" s="28" t="s">
        <v>222</v>
      </c>
      <c r="F5" s="28" t="s">
        <v>223</v>
      </c>
      <c r="G5" s="28" t="s">
        <v>224</v>
      </c>
    </row>
    <row r="6" spans="1:9" ht="21.75" customHeight="1" x14ac:dyDescent="0.3">
      <c r="A6" s="45" t="s">
        <v>225</v>
      </c>
      <c r="B6" s="45" t="s">
        <v>226</v>
      </c>
      <c r="C6" s="45" t="s">
        <v>227</v>
      </c>
      <c r="E6" s="46" t="s">
        <v>66</v>
      </c>
      <c r="F6" s="46" t="s">
        <v>228</v>
      </c>
      <c r="G6" s="46" t="s">
        <v>229</v>
      </c>
    </row>
    <row r="7" spans="1:9" ht="21.75" customHeight="1" x14ac:dyDescent="0.3">
      <c r="A7" s="47" t="s">
        <v>230</v>
      </c>
      <c r="B7" s="47" t="s">
        <v>231</v>
      </c>
      <c r="C7" s="47" t="s">
        <v>232</v>
      </c>
      <c r="E7" s="48" t="s">
        <v>233</v>
      </c>
      <c r="F7" s="48" t="s">
        <v>234</v>
      </c>
      <c r="G7" s="48" t="s">
        <v>235</v>
      </c>
    </row>
    <row r="8" spans="1:9" ht="21.75" customHeight="1" x14ac:dyDescent="0.3">
      <c r="A8" s="45" t="s">
        <v>236</v>
      </c>
      <c r="B8" s="45" t="s">
        <v>237</v>
      </c>
      <c r="C8" s="45" t="s">
        <v>238</v>
      </c>
      <c r="E8" s="46" t="s">
        <v>239</v>
      </c>
      <c r="F8" s="46" t="s">
        <v>240</v>
      </c>
      <c r="G8" s="46" t="s">
        <v>241</v>
      </c>
    </row>
    <row r="9" spans="1:9" ht="15.75" customHeight="1" x14ac:dyDescent="0.3">
      <c r="A9" s="47" t="s">
        <v>242</v>
      </c>
      <c r="B9" s="47" t="s">
        <v>243</v>
      </c>
      <c r="C9" s="47" t="s">
        <v>244</v>
      </c>
    </row>
    <row r="10" spans="1:9" ht="15.75" customHeight="1" x14ac:dyDescent="0.3">
      <c r="A10" s="45" t="s">
        <v>245</v>
      </c>
      <c r="B10" s="45" t="s">
        <v>246</v>
      </c>
      <c r="C10" s="45" t="s">
        <v>247</v>
      </c>
    </row>
    <row r="11" spans="1:9" ht="15.75" customHeight="1" x14ac:dyDescent="0.3">
      <c r="A11" s="47" t="s">
        <v>129</v>
      </c>
      <c r="B11" s="47" t="s">
        <v>248</v>
      </c>
      <c r="C11" s="47" t="s">
        <v>249</v>
      </c>
    </row>
    <row r="12" spans="1:9" ht="15.75" customHeight="1" x14ac:dyDescent="0.3">
      <c r="A12" s="45" t="s">
        <v>250</v>
      </c>
      <c r="B12" s="45" t="s">
        <v>251</v>
      </c>
      <c r="C12" s="45" t="s">
        <v>252</v>
      </c>
    </row>
    <row r="13" spans="1:9" ht="15.75" customHeight="1" x14ac:dyDescent="0.3">
      <c r="A13" s="47" t="s">
        <v>253</v>
      </c>
      <c r="B13" s="47" t="s">
        <v>254</v>
      </c>
      <c r="C13" s="47"/>
    </row>
    <row r="14" spans="1:9" ht="15.75" customHeight="1" x14ac:dyDescent="0.3">
      <c r="A14" s="45" t="s">
        <v>255</v>
      </c>
      <c r="B14" s="45" t="s">
        <v>256</v>
      </c>
      <c r="C14" s="45"/>
    </row>
    <row r="15" spans="1:9" ht="15.75" customHeight="1" x14ac:dyDescent="0.3">
      <c r="A15" s="47" t="s">
        <v>257</v>
      </c>
      <c r="B15" s="47" t="s">
        <v>258</v>
      </c>
      <c r="C15" s="47" t="s">
        <v>259</v>
      </c>
    </row>
    <row r="16" spans="1:9" ht="15.75" customHeight="1" x14ac:dyDescent="0.3">
      <c r="A16" s="45" t="s">
        <v>260</v>
      </c>
      <c r="B16" s="45" t="s">
        <v>248</v>
      </c>
      <c r="C16" s="45" t="s">
        <v>261</v>
      </c>
    </row>
    <row r="17" spans="1:3" ht="15.75" customHeight="1" x14ac:dyDescent="0.3">
      <c r="A17" s="47" t="s">
        <v>262</v>
      </c>
      <c r="B17" s="47" t="s">
        <v>263</v>
      </c>
      <c r="C17" s="47"/>
    </row>
    <row r="18" spans="1:3" ht="15.75" customHeight="1" x14ac:dyDescent="0.3">
      <c r="A18" s="45" t="s">
        <v>264</v>
      </c>
      <c r="B18" s="45" t="s">
        <v>243</v>
      </c>
      <c r="C18" s="45" t="s">
        <v>265</v>
      </c>
    </row>
    <row r="19" spans="1:3" ht="15.75" customHeight="1" x14ac:dyDescent="0.3">
      <c r="A19" s="47" t="s">
        <v>266</v>
      </c>
      <c r="B19" s="47" t="s">
        <v>254</v>
      </c>
      <c r="C19" s="47" t="s">
        <v>267</v>
      </c>
    </row>
    <row r="20" spans="1:3" ht="15.75" customHeight="1" x14ac:dyDescent="0.3">
      <c r="A20" s="45" t="s">
        <v>268</v>
      </c>
      <c r="B20" s="45" t="s">
        <v>243</v>
      </c>
      <c r="C20" s="45"/>
    </row>
    <row r="21" spans="1:3" ht="15.75" customHeight="1" x14ac:dyDescent="0.3">
      <c r="A21" s="47" t="s">
        <v>269</v>
      </c>
      <c r="B21" s="47" t="s">
        <v>248</v>
      </c>
      <c r="C21" s="47"/>
    </row>
    <row r="22" spans="1:3" ht="15.75" customHeight="1" x14ac:dyDescent="0.3">
      <c r="A22" s="45" t="s">
        <v>270</v>
      </c>
      <c r="B22" s="45" t="s">
        <v>237</v>
      </c>
      <c r="C22" s="45"/>
    </row>
    <row r="23" spans="1:3" ht="15.75" customHeight="1" x14ac:dyDescent="0.3">
      <c r="A23" s="47" t="s">
        <v>271</v>
      </c>
      <c r="B23" s="47" t="s">
        <v>272</v>
      </c>
      <c r="C23" s="47" t="s">
        <v>273</v>
      </c>
    </row>
    <row r="24" spans="1:3" ht="15.75" customHeight="1" x14ac:dyDescent="0.3">
      <c r="A24" s="45" t="s">
        <v>14</v>
      </c>
      <c r="B24" s="45" t="s">
        <v>274</v>
      </c>
      <c r="C24" s="45" t="s">
        <v>275</v>
      </c>
    </row>
    <row r="26" spans="1:3" ht="4.5" customHeight="1" x14ac:dyDescent="0.3"/>
    <row r="27" spans="1:3" ht="15.75" customHeight="1" x14ac:dyDescent="0.3">
      <c r="A27" s="56" t="s">
        <v>276</v>
      </c>
      <c r="B27" s="56"/>
      <c r="C27" s="56"/>
    </row>
    <row r="28" spans="1:3" ht="30" customHeight="1" x14ac:dyDescent="0.3">
      <c r="A28" s="28" t="s">
        <v>277</v>
      </c>
      <c r="B28" s="28" t="s">
        <v>278</v>
      </c>
      <c r="C28" s="28" t="s">
        <v>279</v>
      </c>
    </row>
    <row r="29" spans="1:3" ht="15.75" customHeight="1" x14ac:dyDescent="0.3">
      <c r="A29" s="49" t="s">
        <v>280</v>
      </c>
      <c r="B29" s="45" t="s">
        <v>281</v>
      </c>
      <c r="C29" s="45" t="s">
        <v>282</v>
      </c>
    </row>
    <row r="30" spans="1:3" ht="15.75" customHeight="1" x14ac:dyDescent="0.3">
      <c r="A30" s="50" t="s">
        <v>79</v>
      </c>
      <c r="B30" s="47" t="s">
        <v>283</v>
      </c>
      <c r="C30" s="47" t="s">
        <v>284</v>
      </c>
    </row>
    <row r="31" spans="1:3" ht="15.75" customHeight="1" x14ac:dyDescent="0.3">
      <c r="A31" s="51" t="s">
        <v>67</v>
      </c>
      <c r="B31" s="45" t="s">
        <v>285</v>
      </c>
      <c r="C31" s="45" t="s">
        <v>286</v>
      </c>
    </row>
    <row r="32" spans="1:3" ht="15.75" customHeight="1" x14ac:dyDescent="0.3">
      <c r="A32" s="52" t="s">
        <v>287</v>
      </c>
      <c r="B32" s="47" t="s">
        <v>288</v>
      </c>
      <c r="C32" s="47" t="s">
        <v>289</v>
      </c>
    </row>
    <row r="33" spans="1:3" ht="15.75" customHeight="1" x14ac:dyDescent="0.3">
      <c r="A33" s="53" t="s">
        <v>290</v>
      </c>
      <c r="B33" s="45" t="s">
        <v>291</v>
      </c>
      <c r="C33" s="45" t="s">
        <v>292</v>
      </c>
    </row>
  </sheetData>
  <mergeCells count="4">
    <mergeCell ref="A2:I2"/>
    <mergeCell ref="A4:C4"/>
    <mergeCell ref="E4:I4"/>
    <mergeCell ref="A27:C2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Asset Register</vt:lpstr>
      <vt:lpstr>Component Schedule</vt:lpstr>
      <vt:lpstr>Depreciation Schedule</vt:lpstr>
      <vt:lpstr>Impairment Log</vt:lpstr>
      <vt:lpstr>Heritage Assets</vt:lpstr>
      <vt:lpstr>Lookup 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Strasan Group</cp:lastModifiedBy>
  <cp:revision>0</cp:revision>
  <dcterms:created xsi:type="dcterms:W3CDTF">2026-07-10T06:38:16Z</dcterms:created>
  <dcterms:modified xsi:type="dcterms:W3CDTF">2026-07-10T06:55:01Z</dcterms:modified>
  <dc:language>en-US</dc:language>
</cp:coreProperties>
</file>